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OR Schermen" sheetId="1" r:id="rId1"/>
    <sheet name="HZ OR Schermen" sheetId="2" r:id="rId2"/>
    <sheet name="BK OR Schermen" sheetId="3" r:id="rId3"/>
    <sheet name="ORPietzpuhl2019" sheetId="4" r:id="rId4"/>
    <sheet name="HZ OR Pietzpuhl" sheetId="5" r:id="rId5"/>
    <sheet name="BK OR Pietzpuhl" sheetId="6" r:id="rId6"/>
    <sheet name="OR Möser" sheetId="7" r:id="rId7"/>
    <sheet name="HZ OR Möser" sheetId="8" r:id="rId8"/>
    <sheet name="BK OR Möser" sheetId="9" r:id="rId9"/>
    <sheet name="OR Lostau" sheetId="10" r:id="rId10"/>
    <sheet name="HZ OR Lostau" sheetId="11" r:id="rId11"/>
    <sheet name="BK OR Lostau" sheetId="12" r:id="rId12"/>
    <sheet name="OR Körbelitz" sheetId="13" r:id="rId13"/>
    <sheet name="HZ OR Körbelitz" sheetId="14" r:id="rId14"/>
    <sheet name="BK OR Körbelitz" sheetId="15" r:id="rId15"/>
    <sheet name="OR Hohenwarthe" sheetId="16" r:id="rId16"/>
    <sheet name="HZ OR Hohenwarthe" sheetId="17" r:id="rId17"/>
    <sheet name="BK OR Hohenwarthe" sheetId="18" r:id="rId18"/>
  </sheets>
  <definedNames/>
  <calcPr fullCalcOnLoad="1"/>
</workbook>
</file>

<file path=xl/sharedStrings.xml><?xml version="1.0" encoding="utf-8"?>
<sst xmlns="http://schemas.openxmlformats.org/spreadsheetml/2006/main" count="1002" uniqueCount="229">
  <si>
    <t>Wahlgebiet</t>
  </si>
  <si>
    <t>086 Landkreis Jerichower Land</t>
  </si>
  <si>
    <t>Wahlbereich</t>
  </si>
  <si>
    <t>03</t>
  </si>
  <si>
    <t>Gemeinde</t>
  </si>
  <si>
    <t>86145 - Möser</t>
  </si>
  <si>
    <t>Wahlbezirk</t>
  </si>
  <si>
    <t>00006 - Möser, OT Schermen, Schulstraße 3</t>
  </si>
  <si>
    <t>Schnellmeldung über das Ergebnis</t>
  </si>
  <si>
    <t>des Ortschaftsratswahl der Gemeinde Möser OT Schermen</t>
  </si>
  <si>
    <t>an den Gemeindewahlleiter</t>
  </si>
  <si>
    <t>A  Wahlberechtigte = A1+A2+A3</t>
  </si>
  <si>
    <t>B Wähler/innen = (C1 + C2)</t>
  </si>
  <si>
    <t>WLK</t>
  </si>
  <si>
    <t>BW</t>
  </si>
  <si>
    <t>Gesamt</t>
  </si>
  <si>
    <t xml:space="preserve">C1  Ungültige Stimmzettel </t>
  </si>
  <si>
    <t>D gültige Stimmen</t>
  </si>
  <si>
    <t>C2 Gültige Stimmzettel</t>
  </si>
  <si>
    <t>Von den gültigen Stimmen entfallen auf:</t>
  </si>
  <si>
    <t>Sign.</t>
  </si>
  <si>
    <t>Bewerber</t>
  </si>
  <si>
    <t>Stimmen</t>
  </si>
  <si>
    <t>Briefwahl</t>
  </si>
  <si>
    <t>D 01</t>
  </si>
  <si>
    <t>CDU</t>
  </si>
  <si>
    <t>insgesamt</t>
  </si>
  <si>
    <t>Wittkowski, Petra</t>
  </si>
  <si>
    <t>Requardt, Nico</t>
  </si>
  <si>
    <t>Vaupel, Wolfgang</t>
  </si>
  <si>
    <t>D 04</t>
  </si>
  <si>
    <t>SPD</t>
  </si>
  <si>
    <t>Simon, Marko</t>
  </si>
  <si>
    <t>Knopp, Eva</t>
  </si>
  <si>
    <t>Bock, Rolf</t>
  </si>
  <si>
    <t>Graner, Matthias</t>
  </si>
  <si>
    <t>Lahn, Jörg</t>
  </si>
  <si>
    <t>Ude, Andreas</t>
  </si>
  <si>
    <t>D 20</t>
  </si>
  <si>
    <t>FWG Schermen</t>
  </si>
  <si>
    <t>Lüderitz, Eveline</t>
  </si>
  <si>
    <t>Schmidt, Gisbert</t>
  </si>
  <si>
    <t>Noack, Nicole</t>
  </si>
  <si>
    <t>Falter, Michaela</t>
  </si>
  <si>
    <t>Prellwitz, Daniela</t>
  </si>
  <si>
    <t>D</t>
  </si>
  <si>
    <t>Zusammen</t>
  </si>
  <si>
    <t>Unterschrift des Meldenden:</t>
  </si>
  <si>
    <t xml:space="preserve">Unterschrift des Aufnehmenden:     </t>
  </si>
  <si>
    <t>Uhrzeit:</t>
  </si>
  <si>
    <t>Die Schnellmeldung ist nach Ermittlung des Wahlergebnisses sofort weiterzuleiten!</t>
  </si>
  <si>
    <t>Hauptzusammenstellung</t>
  </si>
  <si>
    <t xml:space="preserve">über das Ergebnis der </t>
  </si>
  <si>
    <t>Ortschaftsratswahl</t>
  </si>
  <si>
    <t>am</t>
  </si>
  <si>
    <t>in den Gemeinden/Verbandsgemeindes des Landkreises</t>
  </si>
  <si>
    <t>Möser OT Schermen</t>
  </si>
  <si>
    <t>Zur Beachtung</t>
  </si>
  <si>
    <t xml:space="preserve">1. </t>
  </si>
  <si>
    <t>Die Hauptzusammenstellung ist dem Landeswahlleiter zu übersenden.</t>
  </si>
  <si>
    <t>2.</t>
  </si>
  <si>
    <t>In den Einzelblättern ist für jede Gemeinde und Verbandsgemeinde ein Feld vorgesehen. Die Zahl                     der Sitze soll im unteren Teil des Feldes möglichst in fargiger Schrift eingetragen werden.</t>
  </si>
  <si>
    <t>3.</t>
  </si>
  <si>
    <t>Die Zahl der Stimmen und die zahl der Sitze sind anzugeben für jede Partei, für die Gesamtheit der Wählergruppen und für die Gesamtheit der Einzelbewerber/innen.</t>
  </si>
  <si>
    <t xml:space="preserve">4. </t>
  </si>
  <si>
    <t>Gemeinden oder Verbandsgemeinden, in denen die Gemeinderatswahl oder Verbandsgemeinderatswahl nach §45 Abs. 5 Satz 2 oder § 46 Abs. 3 des Kommunalwahlgesetzes für das land Sachsen-Anhalt unterblieben ist, sind mit einem entsprechenden Vermerk einzutragen.</t>
  </si>
  <si>
    <t>5.</t>
  </si>
  <si>
    <t>Die Blätter können maschinell erstellt werden.</t>
  </si>
  <si>
    <t>6.</t>
  </si>
  <si>
    <t>Bei der Erstellung mittels EDV muss die Buchstabenfolge eingehalten werden. Mehrere Blätter sind fest miteinander zu verbinden.</t>
  </si>
  <si>
    <t>Gesamtergebnis</t>
  </si>
  <si>
    <t>Kennbuchstaben für die Zahlenangaben</t>
  </si>
  <si>
    <t>A 1</t>
  </si>
  <si>
    <r>
      <rPr>
        <sz val="11"/>
        <color indexed="8"/>
        <rFont val="Calibri"/>
        <family val="2"/>
      </rPr>
      <t xml:space="preserve">Wahlberechtigte laut Wählerverzeichnis </t>
    </r>
    <r>
      <rPr>
        <b/>
        <sz val="11"/>
        <color indexed="8"/>
        <rFont val="Calibri"/>
        <family val="2"/>
      </rPr>
      <t>ohne</t>
    </r>
    <r>
      <rPr>
        <sz val="11"/>
        <color indexed="8"/>
        <rFont val="Calibri"/>
        <family val="2"/>
      </rPr>
      <t xml:space="preserve"> Sperrvermerk "W" (Wahlschein)</t>
    </r>
  </si>
  <si>
    <t>A 2</t>
  </si>
  <si>
    <r>
      <rPr>
        <sz val="11"/>
        <color indexed="8"/>
        <rFont val="Calibri"/>
        <family val="2"/>
      </rPr>
      <t xml:space="preserve">Wahlberechtigte laut Wählerverzeichnis </t>
    </r>
    <r>
      <rPr>
        <b/>
        <sz val="11"/>
        <color indexed="8"/>
        <rFont val="Calibri"/>
        <family val="2"/>
      </rPr>
      <t>mit</t>
    </r>
    <r>
      <rPr>
        <sz val="11"/>
        <color indexed="8"/>
        <rFont val="Calibri"/>
        <family val="2"/>
      </rPr>
      <t xml:space="preserve"> Sperrvermerk "W" (Wahlschein):</t>
    </r>
  </si>
  <si>
    <t>A 3</t>
  </si>
  <si>
    <t>Wahlberechtigte nach §22 Abs. 2 KWO LSA (selbstnändige Wahlscheine):</t>
  </si>
  <si>
    <t>A</t>
  </si>
  <si>
    <t>Wahlberechtigte insgesamt (A 1 + A 2 + A 3):</t>
  </si>
  <si>
    <t>B</t>
  </si>
  <si>
    <t>Wähler/innen insgesamt:</t>
  </si>
  <si>
    <t>B 1</t>
  </si>
  <si>
    <t>Darunter Wähler/innen mit Wahlschein:</t>
  </si>
  <si>
    <t>C 1</t>
  </si>
  <si>
    <t>Ungültige Stimmzettel:</t>
  </si>
  <si>
    <t>C 2</t>
  </si>
  <si>
    <t>Gültige Stimmzettel:</t>
  </si>
  <si>
    <t>Gültige Stimmen:</t>
  </si>
  <si>
    <t>E</t>
  </si>
  <si>
    <t>Zahl der Sitze</t>
  </si>
  <si>
    <t>a) Stimmen und Sitzverteilung bei den Wahlen zu den Vertretungen</t>
  </si>
  <si>
    <t>Lfd. Nr.</t>
  </si>
  <si>
    <t>Parteien/ Wählergruppen/ Einzelbewerber/in</t>
  </si>
  <si>
    <t>Zahl der Stimmen</t>
  </si>
  <si>
    <t xml:space="preserve">Zusammen: </t>
  </si>
  <si>
    <t>Der/Die</t>
  </si>
  <si>
    <t>wahlleieter/in</t>
  </si>
  <si>
    <t>Ort, Datum</t>
  </si>
  <si>
    <t>Handschriftliche Unterschrift</t>
  </si>
  <si>
    <t xml:space="preserve">Inhalt: </t>
  </si>
  <si>
    <t>Diese Zusammenstellung umfasst</t>
  </si>
  <si>
    <t>Einzelblätter</t>
  </si>
  <si>
    <t xml:space="preserve">Bekanntmachung                                                                      </t>
  </si>
  <si>
    <t>Wahl des</t>
  </si>
  <si>
    <t>über das Ergebnis der</t>
  </si>
  <si>
    <t>Kreistags</t>
  </si>
  <si>
    <t>Stadt-/Gemeinderats</t>
  </si>
  <si>
    <t>Verbandsgemeinderats</t>
  </si>
  <si>
    <t>x</t>
  </si>
  <si>
    <t>Ortschaftsrats</t>
  </si>
  <si>
    <t>am 26. 05. 2019</t>
  </si>
  <si>
    <t>in</t>
  </si>
  <si>
    <t>dem Landkreis:</t>
  </si>
  <si>
    <t>der kreisfreien Stadt:</t>
  </si>
  <si>
    <t>den Gemeinden des Landkreises:  Möser OT Schermen</t>
  </si>
  <si>
    <r>
      <rPr>
        <sz val="11"/>
        <color indexed="8"/>
        <rFont val="Calibri"/>
        <family val="2"/>
      </rPr>
      <t xml:space="preserve">Wahlberechtigte laut Wählerverzeichnis </t>
    </r>
    <r>
      <rPr>
        <b/>
        <sz val="11"/>
        <color indexed="8"/>
        <rFont val="Calibri"/>
        <family val="2"/>
      </rPr>
      <t>ohne</t>
    </r>
    <r>
      <rPr>
        <sz val="11"/>
        <color indexed="8"/>
        <rFont val="Calibri"/>
        <family val="2"/>
      </rPr>
      <t xml:space="preserve"> Sperrvermerk "W" (Wahlschein):</t>
    </r>
  </si>
  <si>
    <t>Stimmen und Sitzverteilung bei den oben bezeichneten Wahlen zu der Vertretung:</t>
  </si>
  <si>
    <t>Partei/ Wählergruppe/Einzelbewerber/in</t>
  </si>
  <si>
    <t>Anlagen (gewählte Bewerber) sind dieser Bekanntmachung angefügt</t>
  </si>
  <si>
    <t>Das Ergebnis der Sitzung des</t>
  </si>
  <si>
    <t>Wahlausschusses der Gemeinde Möser</t>
  </si>
  <si>
    <t>39291 Möser, Brunnenbreite 7/8</t>
  </si>
  <si>
    <t>festgestellt.</t>
  </si>
  <si>
    <t>Der/Die Wahlleiter/in</t>
  </si>
  <si>
    <t xml:space="preserve">angeschlagen am:  </t>
  </si>
  <si>
    <t xml:space="preserve">abgenommen am:                                                                               </t>
  </si>
  <si>
    <t>veröffentlicht am:</t>
  </si>
  <si>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(Amtsblatt, Zeitung)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im/ in der</t>
    </r>
  </si>
  <si>
    <t>00005 - Möser, OT Pietzpuhl, Schloßstraße 3</t>
  </si>
  <si>
    <t>des Ortschaftsratswahl der Gemeinde Möser OT Pietzpuhl</t>
  </si>
  <si>
    <t xml:space="preserve"> Gültige Stimmen</t>
  </si>
  <si>
    <t>D04</t>
  </si>
  <si>
    <t>Reinald, Sven</t>
  </si>
  <si>
    <t>D24</t>
  </si>
  <si>
    <t>Einzelbewerberin Rasch</t>
  </si>
  <si>
    <t>Rasch, Anke</t>
  </si>
  <si>
    <t>D25</t>
  </si>
  <si>
    <t>Einzelbewerber Scheel</t>
  </si>
  <si>
    <t>Scheel, Karl-Heinz</t>
  </si>
  <si>
    <t xml:space="preserve">Anke </t>
  </si>
  <si>
    <t>Möser OT Pietzpuhl</t>
  </si>
  <si>
    <t>am 26.05.2019</t>
  </si>
  <si>
    <t>den Gemeinden des Landkreises:  Möser OT Pietzpuhl</t>
  </si>
  <si>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(Amtsblatt, Zeitung)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im/ in der</t>
    </r>
  </si>
  <si>
    <t>00004 - Möser, OT Möser, Rudolf - Breitscheid- Weg 24</t>
  </si>
  <si>
    <t>des Ortschaftsratswahl der Gemeinde Möser OT Möser</t>
  </si>
  <si>
    <t>Brief</t>
  </si>
  <si>
    <t>Wagner, Mareike</t>
  </si>
  <si>
    <t>Lünsmann, Hermann</t>
  </si>
  <si>
    <t>Sander, Martina</t>
  </si>
  <si>
    <t>D03</t>
  </si>
  <si>
    <t>DIE LINKE</t>
  </si>
  <si>
    <t>Trantzschel,Dr. Thomas</t>
  </si>
  <si>
    <t>Roszszka, Sabine</t>
  </si>
  <si>
    <t>Tschorn, Antje</t>
  </si>
  <si>
    <t>Köckert, Henri</t>
  </si>
  <si>
    <t>Beier, Norbert</t>
  </si>
  <si>
    <t>Hitzeroth, Denny</t>
  </si>
  <si>
    <t>Gerike, Dagmar</t>
  </si>
  <si>
    <t>Burchhardt, Klaus - Peter</t>
  </si>
  <si>
    <t>Rexin-Kujus, Sylvia</t>
  </si>
  <si>
    <t>Hammer, Peter</t>
  </si>
  <si>
    <t>Lüdtke, Florian</t>
  </si>
  <si>
    <t>Krause, Dr. Michael</t>
  </si>
  <si>
    <t>Mory, Maik</t>
  </si>
  <si>
    <t>Pinkert, Andreas</t>
  </si>
  <si>
    <t>D06</t>
  </si>
  <si>
    <t>FDP</t>
  </si>
  <si>
    <t>Rauche, Karsten</t>
  </si>
  <si>
    <t>Ritz, Gerhard</t>
  </si>
  <si>
    <t>Stephani, Hans</t>
  </si>
  <si>
    <t>D21</t>
  </si>
  <si>
    <t>Einzelbewerber Schunke</t>
  </si>
  <si>
    <t>Schunke, Martin</t>
  </si>
  <si>
    <t>Möser OT Möser</t>
  </si>
  <si>
    <t>den Gemeinden des Landkreises:  Möser OT Möser</t>
  </si>
  <si>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(Amtsblatt, Zeitung)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im/ in der</t>
    </r>
  </si>
  <si>
    <t>00003 - Möser, OT Lostau, Möserstraße 19</t>
  </si>
  <si>
    <t>des Ortschaftsratswahl der Gemeinde Möser OT Lostau</t>
  </si>
  <si>
    <t>D Gültige Stimmen</t>
  </si>
  <si>
    <t>Schenk, Eva-Maria</t>
  </si>
  <si>
    <t>Eimkemeier, Cord</t>
  </si>
  <si>
    <t>Voigt, Thomas</t>
  </si>
  <si>
    <t>Zachert, Dr. Wolfgang</t>
  </si>
  <si>
    <t>Voigt, Tobias</t>
  </si>
  <si>
    <t>Illgas, Steven</t>
  </si>
  <si>
    <t>Lahrmann, Jürgen</t>
  </si>
  <si>
    <t>D 06</t>
  </si>
  <si>
    <t>Luckau, Christian</t>
  </si>
  <si>
    <t>D 22</t>
  </si>
  <si>
    <t>Einzelbewerber Wienke</t>
  </si>
  <si>
    <t>Wienke, Nancy</t>
  </si>
  <si>
    <t>Möser OT Lostau</t>
  </si>
  <si>
    <t>Einzelbewerberin Wienke</t>
  </si>
  <si>
    <t>den Gemeinden des Landkreises:  Möser OT Lostau</t>
  </si>
  <si>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(Amtsblatt, Zeitung)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im/ in der</t>
    </r>
  </si>
  <si>
    <t>00002 - Möser, OT Körbelitz, Fw - Gerätehaus - Lindenweg 1</t>
  </si>
  <si>
    <t>des Ortschaftsratswahl der Gemeinde Möser OT Körbelitz</t>
  </si>
  <si>
    <t>D01</t>
  </si>
  <si>
    <t>Brandt, Eckhard</t>
  </si>
  <si>
    <t>Schwenck, Ingeborg Maria</t>
  </si>
  <si>
    <t>Steffen, Guido</t>
  </si>
  <si>
    <t>D23</t>
  </si>
  <si>
    <t>UWG</t>
  </si>
  <si>
    <t>Vogelsang, Lars</t>
  </si>
  <si>
    <t>Schmitt, Dr. Horst</t>
  </si>
  <si>
    <t>Deppe, Heike</t>
  </si>
  <si>
    <t>Handge, Axel</t>
  </si>
  <si>
    <t>Möser OT Körbelitz</t>
  </si>
  <si>
    <t>den Gemeinden des Landkreises: Möser OT Körbelitz</t>
  </si>
  <si>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(Amtsblatt, Zeitung)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</t>
    </r>
    <r>
      <rPr>
        <sz val="10"/>
        <color indexed="8"/>
        <rFont val="Calibri"/>
        <family val="2"/>
      </rPr>
      <t>im/ in der</t>
    </r>
  </si>
  <si>
    <t>00001 - Möser, OT Hohenwarthe, Informationspunkt  Hauptstraße 47</t>
  </si>
  <si>
    <t>des Ortschaftsratswahl der Gemeinde Möser OT Hohenwarthe</t>
  </si>
  <si>
    <t xml:space="preserve">Gesamt </t>
  </si>
  <si>
    <t>,,</t>
  </si>
  <si>
    <t>Winter, Frank</t>
  </si>
  <si>
    <t>Hoffmann, Wulf</t>
  </si>
  <si>
    <t>Fehse, Ingolf</t>
  </si>
  <si>
    <t>Kunze, Reiner</t>
  </si>
  <si>
    <t>Ziegenspeck, Ursula</t>
  </si>
  <si>
    <t>Ohle, Lars</t>
  </si>
  <si>
    <t>Ferchner, Peter</t>
  </si>
  <si>
    <t>Schmidt, Claudia</t>
  </si>
  <si>
    <t>D 05</t>
  </si>
  <si>
    <t>Roß, Fabian</t>
  </si>
  <si>
    <t>Möser OT Hohenwarthe</t>
  </si>
  <si>
    <t>den Gemeinden des Landkreises:  Möser OT Hohenwarthe</t>
  </si>
  <si>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(Amtsblatt, Zeitung)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im/ in der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</si>
</sst>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Border="1" applyAlignment="1">
      <alignment horizontal="center"/>
    </xf>
    <xf numFmtId="164" fontId="0" fillId="0" borderId="14" xfId="0" applyFont="1" applyBorder="1" applyAlignment="1">
      <alignment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6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3" fillId="0" borderId="18" xfId="0" applyFont="1" applyBorder="1" applyAlignment="1">
      <alignment/>
    </xf>
    <xf numFmtId="164" fontId="0" fillId="2" borderId="6" xfId="0" applyFill="1" applyBorder="1" applyAlignment="1">
      <alignment horizontal="center"/>
    </xf>
    <xf numFmtId="164" fontId="3" fillId="3" borderId="19" xfId="0" applyFont="1" applyFill="1" applyBorder="1" applyAlignment="1">
      <alignment horizontal="left"/>
    </xf>
    <xf numFmtId="164" fontId="0" fillId="3" borderId="6" xfId="0" applyFill="1" applyBorder="1" applyAlignment="1">
      <alignment horizontal="center"/>
    </xf>
    <xf numFmtId="164" fontId="3" fillId="0" borderId="19" xfId="0" applyFont="1" applyFill="1" applyBorder="1" applyAlignment="1">
      <alignment horizontal="left"/>
    </xf>
    <xf numFmtId="164" fontId="0" fillId="0" borderId="6" xfId="0" applyFill="1" applyBorder="1" applyAlignment="1">
      <alignment horizontal="center"/>
    </xf>
    <xf numFmtId="164" fontId="3" fillId="0" borderId="20" xfId="0" applyFont="1" applyFill="1" applyBorder="1" applyAlignment="1">
      <alignment horizontal="left"/>
    </xf>
    <xf numFmtId="164" fontId="3" fillId="0" borderId="19" xfId="0" applyFont="1" applyBorder="1" applyAlignment="1">
      <alignment horizontal="left"/>
    </xf>
    <xf numFmtId="164" fontId="3" fillId="0" borderId="20" xfId="0" applyFont="1" applyBorder="1" applyAlignment="1">
      <alignment horizontal="left"/>
    </xf>
    <xf numFmtId="164" fontId="3" fillId="0" borderId="18" xfId="0" applyFont="1" applyBorder="1" applyAlignment="1">
      <alignment horizontal="left"/>
    </xf>
    <xf numFmtId="164" fontId="0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left" vertical="center"/>
    </xf>
    <xf numFmtId="164" fontId="0" fillId="0" borderId="18" xfId="0" applyBorder="1" applyAlignment="1">
      <alignment/>
    </xf>
    <xf numFmtId="164" fontId="4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/>
    </xf>
    <xf numFmtId="164" fontId="4" fillId="0" borderId="25" xfId="0" applyFont="1" applyBorder="1" applyAlignment="1">
      <alignment horizontal="center" vertical="center"/>
    </xf>
    <xf numFmtId="164" fontId="0" fillId="0" borderId="26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1" xfId="0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2" borderId="0" xfId="0" applyFill="1" applyAlignment="1">
      <alignment/>
    </xf>
    <xf numFmtId="164" fontId="6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/>
    </xf>
    <xf numFmtId="164" fontId="4" fillId="2" borderId="0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164" fontId="4" fillId="2" borderId="0" xfId="0" applyFont="1" applyFill="1" applyAlignment="1">
      <alignment/>
    </xf>
    <xf numFmtId="164" fontId="0" fillId="0" borderId="13" xfId="0" applyFont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4" fontId="0" fillId="2" borderId="0" xfId="0" applyFill="1" applyAlignment="1">
      <alignment horizontal="left"/>
    </xf>
    <xf numFmtId="164" fontId="0" fillId="2" borderId="0" xfId="0" applyFont="1" applyFill="1" applyAlignment="1">
      <alignment vertical="top"/>
    </xf>
    <xf numFmtId="164" fontId="0" fillId="2" borderId="0" xfId="0" applyFont="1" applyFill="1" applyBorder="1" applyAlignment="1">
      <alignment horizontal="left" wrapText="1"/>
    </xf>
    <xf numFmtId="164" fontId="0" fillId="0" borderId="0" xfId="0" applyBorder="1" applyAlignment="1">
      <alignment horizontal="left"/>
    </xf>
    <xf numFmtId="164" fontId="0" fillId="2" borderId="0" xfId="0" applyFill="1" applyAlignment="1">
      <alignment horizontal="left" wrapText="1"/>
    </xf>
    <xf numFmtId="164" fontId="0" fillId="0" borderId="0" xfId="0" applyAlignment="1">
      <alignment horizontal="left"/>
    </xf>
    <xf numFmtId="164" fontId="0" fillId="2" borderId="0" xfId="0" applyFill="1" applyBorder="1" applyAlignment="1">
      <alignment horizontal="center"/>
    </xf>
    <xf numFmtId="164" fontId="4" fillId="2" borderId="0" xfId="0" applyFont="1" applyFill="1" applyBorder="1" applyAlignment="1">
      <alignment horizontal="left"/>
    </xf>
    <xf numFmtId="164" fontId="0" fillId="2" borderId="6" xfId="0" applyFont="1" applyFill="1" applyBorder="1" applyAlignment="1">
      <alignment/>
    </xf>
    <xf numFmtId="164" fontId="0" fillId="2" borderId="27" xfId="0" applyFont="1" applyFill="1" applyBorder="1" applyAlignment="1">
      <alignment horizontal="left"/>
    </xf>
    <xf numFmtId="167" fontId="0" fillId="0" borderId="13" xfId="0" applyNumberFormat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7" fillId="2" borderId="0" xfId="0" applyFont="1" applyFill="1" applyAlignment="1">
      <alignment vertical="top" wrapText="1"/>
    </xf>
    <xf numFmtId="164" fontId="0" fillId="2" borderId="0" xfId="0" applyFont="1" applyFill="1" applyBorder="1" applyAlignment="1">
      <alignment horizontal="left" vertical="center"/>
    </xf>
    <xf numFmtId="164" fontId="0" fillId="2" borderId="0" xfId="0" applyFont="1" applyFill="1" applyAlignment="1">
      <alignment wrapText="1"/>
    </xf>
    <xf numFmtId="164" fontId="0" fillId="2" borderId="6" xfId="0" applyFill="1" applyBorder="1" applyAlignment="1">
      <alignment horizontal="left" vertical="center"/>
    </xf>
    <xf numFmtId="164" fontId="0" fillId="0" borderId="6" xfId="0" applyFont="1" applyBorder="1" applyAlignment="1">
      <alignment horizontal="left"/>
    </xf>
    <xf numFmtId="164" fontId="0" fillId="0" borderId="6" xfId="0" applyBorder="1" applyAlignment="1">
      <alignment/>
    </xf>
    <xf numFmtId="168" fontId="0" fillId="0" borderId="6" xfId="0" applyNumberFormat="1" applyBorder="1" applyAlignment="1">
      <alignment/>
    </xf>
    <xf numFmtId="164" fontId="0" fillId="2" borderId="14" xfId="0" applyFont="1" applyFill="1" applyBorder="1" applyAlignment="1">
      <alignment horizontal="right"/>
    </xf>
    <xf numFmtId="167" fontId="0" fillId="0" borderId="6" xfId="0" applyNumberFormat="1" applyBorder="1" applyAlignment="1">
      <alignment/>
    </xf>
    <xf numFmtId="164" fontId="7" fillId="2" borderId="0" xfId="0" applyFont="1" applyFill="1" applyBorder="1" applyAlignment="1">
      <alignment horizontal="center"/>
    </xf>
    <xf numFmtId="164" fontId="7" fillId="2" borderId="0" xfId="0" applyFont="1" applyFill="1" applyAlignment="1">
      <alignment/>
    </xf>
    <xf numFmtId="164" fontId="7" fillId="2" borderId="0" xfId="0" applyFont="1" applyFill="1" applyBorder="1" applyAlignment="1">
      <alignment horizontal="right"/>
    </xf>
    <xf numFmtId="164" fontId="0" fillId="0" borderId="13" xfId="0" applyFont="1" applyBorder="1" applyAlignment="1">
      <alignment/>
    </xf>
    <xf numFmtId="164" fontId="7" fillId="2" borderId="0" xfId="0" applyFont="1" applyFill="1" applyAlignment="1">
      <alignment horizontal="right"/>
    </xf>
    <xf numFmtId="164" fontId="8" fillId="0" borderId="6" xfId="0" applyFont="1" applyBorder="1" applyAlignment="1">
      <alignment horizontal="left" vertical="top"/>
    </xf>
    <xf numFmtId="164" fontId="8" fillId="0" borderId="6" xfId="0" applyFont="1" applyBorder="1" applyAlignment="1">
      <alignment horizontal="right"/>
    </xf>
    <xf numFmtId="164" fontId="0" fillId="2" borderId="13" xfId="0" applyFill="1" applyBorder="1" applyAlignment="1">
      <alignment/>
    </xf>
    <xf numFmtId="164" fontId="7" fillId="2" borderId="13" xfId="0" applyFont="1" applyFill="1" applyBorder="1" applyAlignment="1">
      <alignment horizontal="center"/>
    </xf>
    <xf numFmtId="164" fontId="7" fillId="2" borderId="14" xfId="0" applyFont="1" applyFill="1" applyBorder="1" applyAlignment="1">
      <alignment/>
    </xf>
    <xf numFmtId="164" fontId="7" fillId="0" borderId="13" xfId="0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9" fillId="2" borderId="0" xfId="0" applyFont="1" applyFill="1" applyAlignment="1">
      <alignment/>
    </xf>
    <xf numFmtId="164" fontId="6" fillId="2" borderId="0" xfId="0" applyFont="1" applyFill="1" applyBorder="1" applyAlignment="1">
      <alignment horizontal="left"/>
    </xf>
    <xf numFmtId="164" fontId="0" fillId="2" borderId="0" xfId="0" applyFont="1" applyFill="1" applyAlignment="1">
      <alignment/>
    </xf>
    <xf numFmtId="164" fontId="10" fillId="2" borderId="0" xfId="0" applyFont="1" applyFill="1" applyBorder="1" applyAlignment="1">
      <alignment horizontal="left"/>
    </xf>
    <xf numFmtId="164" fontId="4" fillId="2" borderId="27" xfId="0" applyFont="1" applyFill="1" applyBorder="1" applyAlignment="1">
      <alignment horizontal="center"/>
    </xf>
    <xf numFmtId="164" fontId="0" fillId="2" borderId="27" xfId="0" applyFill="1" applyBorder="1" applyAlignment="1">
      <alignment/>
    </xf>
    <xf numFmtId="164" fontId="0" fillId="0" borderId="28" xfId="0" applyBorder="1" applyAlignment="1">
      <alignment/>
    </xf>
    <xf numFmtId="167" fontId="0" fillId="0" borderId="28" xfId="0" applyNumberFormat="1" applyBorder="1" applyAlignment="1">
      <alignment/>
    </xf>
    <xf numFmtId="164" fontId="0" fillId="2" borderId="0" xfId="0" applyFill="1" applyAlignment="1">
      <alignment horizontal="center"/>
    </xf>
    <xf numFmtId="164" fontId="0" fillId="2" borderId="1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0" fillId="0" borderId="13" xfId="0" applyFont="1" applyBorder="1" applyAlignment="1">
      <alignment horizontal="left"/>
    </xf>
    <xf numFmtId="164" fontId="0" fillId="2" borderId="0" xfId="0" applyFill="1" applyBorder="1" applyAlignment="1">
      <alignment/>
    </xf>
    <xf numFmtId="166" fontId="0" fillId="0" borderId="13" xfId="0" applyNumberForma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8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center"/>
    </xf>
    <xf numFmtId="164" fontId="0" fillId="2" borderId="0" xfId="0" applyFill="1" applyAlignment="1">
      <alignment vertical="center"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right"/>
    </xf>
    <xf numFmtId="164" fontId="0" fillId="0" borderId="14" xfId="0" applyFont="1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0" fillId="2" borderId="29" xfId="0" applyFill="1" applyBorder="1" applyAlignment="1">
      <alignment horizontal="center"/>
    </xf>
    <xf numFmtId="164" fontId="3" fillId="3" borderId="11" xfId="0" applyFont="1" applyFill="1" applyBorder="1" applyAlignment="1">
      <alignment horizontal="left"/>
    </xf>
    <xf numFmtId="164" fontId="0" fillId="3" borderId="12" xfId="0" applyFill="1" applyBorder="1" applyAlignment="1">
      <alignment horizontal="center"/>
    </xf>
    <xf numFmtId="164" fontId="3" fillId="0" borderId="17" xfId="0" applyFont="1" applyBorder="1" applyAlignment="1">
      <alignment horizontal="center" vertical="center" wrapText="1"/>
    </xf>
    <xf numFmtId="164" fontId="3" fillId="0" borderId="18" xfId="0" applyFont="1" applyBorder="1" applyAlignment="1">
      <alignment horizontal="center"/>
    </xf>
    <xf numFmtId="164" fontId="3" fillId="0" borderId="30" xfId="0" applyFont="1" applyBorder="1" applyAlignment="1">
      <alignment horizontal="left" vertical="center"/>
    </xf>
    <xf numFmtId="164" fontId="0" fillId="2" borderId="29" xfId="0" applyFill="1" applyBorder="1" applyAlignment="1">
      <alignment horizontal="center" vertical="center"/>
    </xf>
    <xf numFmtId="164" fontId="3" fillId="0" borderId="18" xfId="0" applyFont="1" applyBorder="1" applyAlignment="1">
      <alignment horizontal="left" vertical="center"/>
    </xf>
    <xf numFmtId="164" fontId="0" fillId="0" borderId="31" xfId="0" applyFont="1" applyBorder="1" applyAlignment="1">
      <alignment horizontal="center" vertical="center"/>
    </xf>
    <xf numFmtId="164" fontId="0" fillId="0" borderId="13" xfId="0" applyFont="1" applyBorder="1" applyAlignment="1">
      <alignment horizontal="left" vertical="center"/>
    </xf>
    <xf numFmtId="164" fontId="0" fillId="0" borderId="32" xfId="0" applyBorder="1" applyAlignment="1">
      <alignment horizontal="center" vertical="center"/>
    </xf>
    <xf numFmtId="164" fontId="0" fillId="0" borderId="27" xfId="0" applyBorder="1" applyAlignment="1">
      <alignment/>
    </xf>
    <xf numFmtId="164" fontId="0" fillId="0" borderId="33" xfId="0" applyBorder="1" applyAlignment="1">
      <alignment/>
    </xf>
    <xf numFmtId="164" fontId="0" fillId="0" borderId="0" xfId="0" applyBorder="1" applyAlignment="1">
      <alignment horizontal="center"/>
    </xf>
    <xf numFmtId="164" fontId="3" fillId="0" borderId="28" xfId="0" applyFont="1" applyBorder="1" applyAlignment="1">
      <alignment/>
    </xf>
    <xf numFmtId="164" fontId="3" fillId="0" borderId="6" xfId="0" applyFont="1" applyBorder="1" applyAlignment="1">
      <alignment horizontal="center" vertical="center"/>
    </xf>
    <xf numFmtId="164" fontId="3" fillId="2" borderId="28" xfId="0" applyFont="1" applyFill="1" applyBorder="1" applyAlignment="1">
      <alignment/>
    </xf>
    <xf numFmtId="164" fontId="3" fillId="3" borderId="6" xfId="0" applyFont="1" applyFill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left"/>
    </xf>
    <xf numFmtId="164" fontId="3" fillId="2" borderId="28" xfId="0" applyFont="1" applyFill="1" applyBorder="1" applyAlignment="1">
      <alignment horizontal="left"/>
    </xf>
    <xf numFmtId="164" fontId="3" fillId="0" borderId="6" xfId="0" applyFont="1" applyBorder="1" applyAlignment="1">
      <alignment horizontal="center" vertical="center" wrapText="1"/>
    </xf>
    <xf numFmtId="164" fontId="3" fillId="2" borderId="28" xfId="0" applyFont="1" applyFill="1" applyBorder="1" applyAlignment="1">
      <alignment horizontal="left" vertical="center"/>
    </xf>
    <xf numFmtId="164" fontId="0" fillId="2" borderId="6" xfId="0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8" xfId="0" applyFont="1" applyBorder="1" applyAlignment="1">
      <alignment horizontal="left" vertical="center"/>
    </xf>
    <xf numFmtId="164" fontId="0" fillId="0" borderId="6" xfId="0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27" xfId="0" applyBorder="1" applyAlignment="1">
      <alignment horizontal="center"/>
    </xf>
    <xf numFmtId="164" fontId="0" fillId="0" borderId="33" xfId="0" applyBorder="1" applyAlignment="1">
      <alignment horizontal="center"/>
    </xf>
    <xf numFmtId="164" fontId="3" fillId="2" borderId="6" xfId="0" applyFont="1" applyFill="1" applyBorder="1" applyAlignment="1">
      <alignment horizontal="right"/>
    </xf>
    <xf numFmtId="164" fontId="3" fillId="2" borderId="6" xfId="0" applyFont="1" applyFill="1" applyBorder="1" applyAlignment="1">
      <alignment horizontal="right" vertical="center"/>
    </xf>
    <xf numFmtId="164" fontId="3" fillId="0" borderId="19" xfId="0" applyFont="1" applyBorder="1" applyAlignment="1">
      <alignment horizontal="center" vertical="center"/>
    </xf>
    <xf numFmtId="164" fontId="0" fillId="2" borderId="6" xfId="0" applyFill="1" applyBorder="1" applyAlignment="1">
      <alignment horizontal="left"/>
    </xf>
    <xf numFmtId="168" fontId="0" fillId="0" borderId="0" xfId="0" applyNumberFormat="1" applyAlignment="1">
      <alignment/>
    </xf>
    <xf numFmtId="164" fontId="0" fillId="0" borderId="28" xfId="0" applyFont="1" applyBorder="1" applyAlignment="1">
      <alignment horizontal="center"/>
    </xf>
    <xf numFmtId="164" fontId="0" fillId="3" borderId="35" xfId="0" applyFill="1" applyBorder="1" applyAlignment="1">
      <alignment horizontal="center"/>
    </xf>
    <xf numFmtId="164" fontId="0" fillId="2" borderId="35" xfId="0" applyFill="1" applyBorder="1" applyAlignment="1">
      <alignment horizontal="center"/>
    </xf>
    <xf numFmtId="164" fontId="0" fillId="3" borderId="36" xfId="0" applyFill="1" applyBorder="1" applyAlignment="1">
      <alignment horizontal="center"/>
    </xf>
    <xf numFmtId="164" fontId="0" fillId="3" borderId="37" xfId="0" applyFill="1" applyBorder="1" applyAlignment="1">
      <alignment horizontal="center"/>
    </xf>
    <xf numFmtId="164" fontId="0" fillId="3" borderId="38" xfId="0" applyFill="1" applyBorder="1" applyAlignment="1">
      <alignment horizontal="center"/>
    </xf>
    <xf numFmtId="164" fontId="0" fillId="0" borderId="39" xfId="0" applyFill="1" applyBorder="1" applyAlignment="1">
      <alignment horizontal="center"/>
    </xf>
    <xf numFmtId="164" fontId="0" fillId="0" borderId="37" xfId="0" applyFill="1" applyBorder="1" applyAlignment="1">
      <alignment horizontal="center"/>
    </xf>
    <xf numFmtId="164" fontId="0" fillId="0" borderId="28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/>
    </xf>
    <xf numFmtId="164" fontId="3" fillId="0" borderId="6" xfId="0" applyFont="1" applyFill="1" applyBorder="1" applyAlignment="1">
      <alignment horizontal="center" vertical="center"/>
    </xf>
    <xf numFmtId="164" fontId="3" fillId="0" borderId="34" xfId="0" applyFont="1" applyBorder="1" applyAlignment="1">
      <alignment horizontal="center" vertical="center"/>
    </xf>
    <xf numFmtId="164" fontId="0" fillId="0" borderId="35" xfId="0" applyBorder="1" applyAlignment="1">
      <alignment horizontal="center" vertical="center"/>
    </xf>
    <xf numFmtId="164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O45"/>
  <sheetViews>
    <sheetView workbookViewId="0" topLeftCell="A10">
      <selection activeCell="K34" sqref="K34"/>
    </sheetView>
  </sheetViews>
  <sheetFormatPr defaultColWidth="10.28125" defaultRowHeight="15"/>
  <cols>
    <col min="1" max="1" width="12.00390625" style="0" customWidth="1"/>
    <col min="2" max="2" width="17.7109375" style="0" customWidth="1"/>
    <col min="3" max="3" width="7.140625" style="0" customWidth="1"/>
    <col min="4" max="4" width="11.00390625" style="0" customWidth="1"/>
    <col min="5" max="5" width="22.7109375" style="0" customWidth="1"/>
    <col min="6" max="6" width="20.7109375" style="0" customWidth="1"/>
    <col min="7" max="7" width="11.421875" style="1" customWidth="1"/>
    <col min="8" max="16384" width="11.0039062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s="2" t="s">
        <v>3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7</v>
      </c>
    </row>
    <row r="6" spans="2:6" ht="15.75">
      <c r="B6" s="3" t="s">
        <v>8</v>
      </c>
      <c r="C6" s="3"/>
      <c r="D6" s="3"/>
      <c r="E6" s="3"/>
      <c r="F6" s="3"/>
    </row>
    <row r="7" spans="2:6" ht="15">
      <c r="B7" s="4" t="s">
        <v>9</v>
      </c>
      <c r="C7" s="4"/>
      <c r="D7" s="4"/>
      <c r="E7" s="4"/>
      <c r="F7" s="4"/>
    </row>
    <row r="8" spans="2:6" ht="15">
      <c r="B8" s="4" t="s">
        <v>10</v>
      </c>
      <c r="C8" s="4"/>
      <c r="D8" s="4"/>
      <c r="E8" s="4"/>
      <c r="F8" s="4"/>
    </row>
    <row r="10" spans="1:4" ht="15">
      <c r="A10" t="s">
        <v>11</v>
      </c>
      <c r="D10" t="s">
        <v>12</v>
      </c>
    </row>
    <row r="11" spans="1:15" ht="15">
      <c r="A11" s="5">
        <v>1191</v>
      </c>
      <c r="B11" s="5"/>
      <c r="D11" s="5">
        <f>SUM(E14+E16)</f>
        <v>718</v>
      </c>
      <c r="E11" s="5"/>
      <c r="I11" s="6"/>
      <c r="J11" s="6"/>
      <c r="K11" s="6"/>
      <c r="L11" s="6"/>
      <c r="M11" s="6"/>
      <c r="N11" s="6"/>
      <c r="O11" s="6"/>
    </row>
    <row r="12" spans="9:15" ht="15.75">
      <c r="I12" s="6"/>
      <c r="J12" s="6"/>
      <c r="K12" s="6"/>
      <c r="L12" s="6"/>
      <c r="M12" s="6"/>
      <c r="N12" s="6"/>
      <c r="O12" s="6"/>
    </row>
    <row r="13" spans="3:15" ht="15">
      <c r="C13" s="7" t="s">
        <v>13</v>
      </c>
      <c r="D13" s="8" t="s">
        <v>14</v>
      </c>
      <c r="E13" s="9" t="s">
        <v>15</v>
      </c>
      <c r="I13" s="6"/>
      <c r="J13" s="6"/>
      <c r="K13" s="6"/>
      <c r="L13" s="6"/>
      <c r="M13" s="6"/>
      <c r="N13" s="6"/>
      <c r="O13" s="6"/>
    </row>
    <row r="14" spans="1:15" ht="15">
      <c r="A14" s="10" t="s">
        <v>16</v>
      </c>
      <c r="B14" s="10"/>
      <c r="C14" s="11">
        <v>17</v>
      </c>
      <c r="D14" s="12">
        <v>3</v>
      </c>
      <c r="E14" s="13">
        <f>SUM(C14+D14)</f>
        <v>20</v>
      </c>
      <c r="F14" t="s">
        <v>17</v>
      </c>
      <c r="G14" s="5">
        <f>SUM(I38)</f>
        <v>2025</v>
      </c>
      <c r="I14" s="6"/>
      <c r="J14" s="6"/>
      <c r="K14" s="6"/>
      <c r="L14" s="6"/>
      <c r="M14" s="6"/>
      <c r="N14" s="6"/>
      <c r="O14" s="6"/>
    </row>
    <row r="15" spans="3:15" ht="15">
      <c r="C15" s="14"/>
      <c r="D15" s="6"/>
      <c r="E15" s="15"/>
      <c r="I15" s="6"/>
      <c r="J15" s="6"/>
      <c r="K15" s="6"/>
      <c r="L15" s="6"/>
      <c r="M15" s="6"/>
      <c r="N15" s="6"/>
      <c r="O15" s="6"/>
    </row>
    <row r="16" spans="1:15" ht="15.75">
      <c r="A16" t="s">
        <v>18</v>
      </c>
      <c r="C16" s="16">
        <v>578</v>
      </c>
      <c r="D16" s="17">
        <v>120</v>
      </c>
      <c r="E16" s="18">
        <f>SUM(C16+D16)</f>
        <v>698</v>
      </c>
      <c r="I16" s="6"/>
      <c r="J16" s="6"/>
      <c r="K16" s="6"/>
      <c r="L16" s="6"/>
      <c r="M16" s="6"/>
      <c r="N16" s="6"/>
      <c r="O16" s="6"/>
    </row>
    <row r="17" spans="3:15" ht="15">
      <c r="C17" s="6"/>
      <c r="D17" s="6"/>
      <c r="E17" s="6"/>
      <c r="I17" s="6"/>
      <c r="J17" s="6"/>
      <c r="K17" s="6"/>
      <c r="L17" s="6"/>
      <c r="M17" s="6"/>
      <c r="N17" s="6"/>
      <c r="O17" s="6"/>
    </row>
    <row r="18" spans="2:15" ht="15">
      <c r="B18" s="6"/>
      <c r="D18" t="s">
        <v>19</v>
      </c>
      <c r="I18" s="6"/>
      <c r="J18" s="6"/>
      <c r="K18" s="6"/>
      <c r="L18" s="6"/>
      <c r="M18" s="6"/>
      <c r="N18" s="6"/>
      <c r="O18" s="6"/>
    </row>
    <row r="19" spans="1:15" ht="15">
      <c r="A19" s="19"/>
      <c r="B19" s="19"/>
      <c r="C19" s="19"/>
      <c r="D19" s="19"/>
      <c r="E19" s="19"/>
      <c r="F19" s="19"/>
      <c r="G19" s="20"/>
      <c r="I19" s="6"/>
      <c r="J19" s="6"/>
      <c r="K19" s="6"/>
      <c r="L19" s="6"/>
      <c r="M19" s="6"/>
      <c r="N19" s="6"/>
      <c r="O19" s="6"/>
    </row>
    <row r="20" spans="1:15" ht="15.75">
      <c r="A20" s="21" t="s">
        <v>20</v>
      </c>
      <c r="B20" s="21" t="s">
        <v>21</v>
      </c>
      <c r="C20" s="22"/>
      <c r="D20" s="22"/>
      <c r="E20" s="22"/>
      <c r="F20" s="22"/>
      <c r="G20" s="23" t="s">
        <v>22</v>
      </c>
      <c r="H20" s="23" t="s">
        <v>23</v>
      </c>
      <c r="I20" s="24" t="s">
        <v>15</v>
      </c>
      <c r="J20" s="6"/>
      <c r="K20" s="6"/>
      <c r="L20" s="6"/>
      <c r="M20" s="6"/>
      <c r="N20" s="6"/>
      <c r="O20" s="6"/>
    </row>
    <row r="21" spans="1:15" ht="15">
      <c r="A21" s="25" t="s">
        <v>24</v>
      </c>
      <c r="B21" s="26" t="s">
        <v>25</v>
      </c>
      <c r="C21" s="27"/>
      <c r="D21" s="27"/>
      <c r="E21" s="27"/>
      <c r="F21" s="27" t="s">
        <v>26</v>
      </c>
      <c r="G21" s="28">
        <f>SUM(G22:G24)</f>
        <v>275</v>
      </c>
      <c r="H21" s="28">
        <f>SUM(H22:H24)</f>
        <v>68</v>
      </c>
      <c r="I21" s="28">
        <f aca="true" t="shared" si="0" ref="I21:I36">SUM(G21:H21)</f>
        <v>343</v>
      </c>
      <c r="J21" s="6"/>
      <c r="K21" s="6"/>
      <c r="L21" s="6"/>
      <c r="M21" s="6"/>
      <c r="N21" s="6"/>
      <c r="O21" s="6"/>
    </row>
    <row r="22" spans="1:15" ht="15">
      <c r="A22" s="25"/>
      <c r="B22" s="26"/>
      <c r="C22" s="29" t="s">
        <v>27</v>
      </c>
      <c r="D22" s="29"/>
      <c r="E22" s="29"/>
      <c r="F22" s="29"/>
      <c r="G22" s="30">
        <v>129</v>
      </c>
      <c r="H22" s="30">
        <v>32</v>
      </c>
      <c r="I22" s="30">
        <f t="shared" si="0"/>
        <v>161</v>
      </c>
      <c r="J22" s="6"/>
      <c r="K22" s="6"/>
      <c r="L22" s="6"/>
      <c r="M22" s="6"/>
      <c r="N22" s="6"/>
      <c r="O22" s="6"/>
    </row>
    <row r="23" spans="1:9" ht="15">
      <c r="A23" s="25"/>
      <c r="B23" s="26"/>
      <c r="C23" s="31" t="s">
        <v>28</v>
      </c>
      <c r="D23" s="31"/>
      <c r="E23" s="31"/>
      <c r="F23" s="31"/>
      <c r="G23" s="12">
        <v>107</v>
      </c>
      <c r="H23" s="12">
        <v>29</v>
      </c>
      <c r="I23" s="32">
        <f t="shared" si="0"/>
        <v>136</v>
      </c>
    </row>
    <row r="24" spans="1:9" ht="15.75">
      <c r="A24" s="25"/>
      <c r="B24" s="26"/>
      <c r="C24" s="33" t="s">
        <v>29</v>
      </c>
      <c r="D24" s="33"/>
      <c r="E24" s="33"/>
      <c r="F24" s="33"/>
      <c r="G24" s="12">
        <v>39</v>
      </c>
      <c r="H24" s="12">
        <v>7</v>
      </c>
      <c r="I24" s="32">
        <f t="shared" si="0"/>
        <v>46</v>
      </c>
    </row>
    <row r="25" spans="1:9" ht="15">
      <c r="A25" s="25" t="s">
        <v>30</v>
      </c>
      <c r="B25" s="26" t="s">
        <v>31</v>
      </c>
      <c r="C25" s="27"/>
      <c r="D25" s="27"/>
      <c r="E25" s="27"/>
      <c r="F25" s="27" t="s">
        <v>26</v>
      </c>
      <c r="G25" s="28">
        <f>SUM(G26:G31)</f>
        <v>812</v>
      </c>
      <c r="H25" s="28">
        <f>SUM(H26:H31)</f>
        <v>217</v>
      </c>
      <c r="I25" s="28">
        <f t="shared" si="0"/>
        <v>1029</v>
      </c>
    </row>
    <row r="26" spans="1:9" ht="15">
      <c r="A26" s="25"/>
      <c r="B26" s="26"/>
      <c r="C26" s="29" t="s">
        <v>32</v>
      </c>
      <c r="D26" s="29"/>
      <c r="E26" s="29"/>
      <c r="F26" s="29"/>
      <c r="G26" s="30">
        <v>651</v>
      </c>
      <c r="H26" s="30">
        <v>159</v>
      </c>
      <c r="I26" s="30">
        <f t="shared" si="0"/>
        <v>810</v>
      </c>
    </row>
    <row r="27" spans="1:9" ht="15">
      <c r="A27" s="25"/>
      <c r="B27" s="26"/>
      <c r="C27" s="29" t="s">
        <v>33</v>
      </c>
      <c r="D27" s="29"/>
      <c r="E27" s="29"/>
      <c r="F27" s="29"/>
      <c r="G27" s="30">
        <v>30</v>
      </c>
      <c r="H27" s="30">
        <v>4</v>
      </c>
      <c r="I27" s="30">
        <f t="shared" si="0"/>
        <v>34</v>
      </c>
    </row>
    <row r="28" spans="1:9" ht="15">
      <c r="A28" s="25"/>
      <c r="B28" s="26"/>
      <c r="C28" s="29" t="s">
        <v>34</v>
      </c>
      <c r="D28" s="29"/>
      <c r="E28" s="29"/>
      <c r="F28" s="29"/>
      <c r="G28" s="30">
        <v>64</v>
      </c>
      <c r="H28" s="30">
        <v>18</v>
      </c>
      <c r="I28" s="30">
        <f t="shared" si="0"/>
        <v>82</v>
      </c>
    </row>
    <row r="29" spans="1:9" ht="15">
      <c r="A29" s="25"/>
      <c r="B29" s="26"/>
      <c r="C29" s="29" t="s">
        <v>35</v>
      </c>
      <c r="D29" s="29"/>
      <c r="E29" s="29"/>
      <c r="F29" s="29"/>
      <c r="G29" s="30">
        <v>20</v>
      </c>
      <c r="H29" s="30">
        <v>26</v>
      </c>
      <c r="I29" s="30">
        <f t="shared" si="0"/>
        <v>46</v>
      </c>
    </row>
    <row r="30" spans="1:9" ht="15">
      <c r="A30" s="25"/>
      <c r="B30" s="26"/>
      <c r="C30" s="34" t="s">
        <v>36</v>
      </c>
      <c r="D30" s="34"/>
      <c r="E30" s="34"/>
      <c r="F30" s="34"/>
      <c r="G30" s="12">
        <v>18</v>
      </c>
      <c r="H30" s="12">
        <v>6</v>
      </c>
      <c r="I30" s="32">
        <f t="shared" si="0"/>
        <v>24</v>
      </c>
    </row>
    <row r="31" spans="1:9" ht="15.75">
      <c r="A31" s="25"/>
      <c r="B31" s="26"/>
      <c r="C31" s="35" t="s">
        <v>37</v>
      </c>
      <c r="D31" s="35"/>
      <c r="E31" s="35"/>
      <c r="F31" s="35"/>
      <c r="G31" s="12">
        <v>29</v>
      </c>
      <c r="H31" s="12">
        <v>4</v>
      </c>
      <c r="I31" s="32">
        <f t="shared" si="0"/>
        <v>33</v>
      </c>
    </row>
    <row r="32" spans="1:9" ht="15">
      <c r="A32" s="25" t="s">
        <v>38</v>
      </c>
      <c r="B32" s="26" t="s">
        <v>39</v>
      </c>
      <c r="C32" s="36"/>
      <c r="D32" s="36"/>
      <c r="E32" s="36"/>
      <c r="F32" s="36" t="s">
        <v>26</v>
      </c>
      <c r="G32" s="28">
        <f>SUM(G33:G37)</f>
        <v>578</v>
      </c>
      <c r="H32" s="28">
        <f>SUM(H33:H37)</f>
        <v>75</v>
      </c>
      <c r="I32" s="28">
        <f t="shared" si="0"/>
        <v>653</v>
      </c>
    </row>
    <row r="33" spans="1:9" ht="15">
      <c r="A33" s="25"/>
      <c r="B33" s="26"/>
      <c r="C33" s="29" t="s">
        <v>40</v>
      </c>
      <c r="D33" s="29"/>
      <c r="E33" s="29"/>
      <c r="F33" s="29"/>
      <c r="G33" s="30">
        <v>120</v>
      </c>
      <c r="H33" s="30">
        <v>12</v>
      </c>
      <c r="I33" s="30">
        <f t="shared" si="0"/>
        <v>132</v>
      </c>
    </row>
    <row r="34" spans="1:9" ht="15">
      <c r="A34" s="25"/>
      <c r="B34" s="26"/>
      <c r="C34" s="29" t="s">
        <v>41</v>
      </c>
      <c r="D34" s="29"/>
      <c r="E34" s="29"/>
      <c r="F34" s="29"/>
      <c r="G34" s="30">
        <v>151</v>
      </c>
      <c r="H34" s="30">
        <v>26</v>
      </c>
      <c r="I34" s="30">
        <f t="shared" si="0"/>
        <v>177</v>
      </c>
    </row>
    <row r="35" spans="1:9" ht="15">
      <c r="A35" s="25"/>
      <c r="B35" s="26"/>
      <c r="C35" s="34" t="s">
        <v>42</v>
      </c>
      <c r="D35" s="34"/>
      <c r="E35" s="34"/>
      <c r="F35" s="34"/>
      <c r="G35" s="12">
        <v>108</v>
      </c>
      <c r="H35" s="12">
        <v>21</v>
      </c>
      <c r="I35" s="32">
        <f t="shared" si="0"/>
        <v>129</v>
      </c>
    </row>
    <row r="36" spans="1:9" ht="15">
      <c r="A36" s="25"/>
      <c r="B36" s="26"/>
      <c r="C36" s="34" t="s">
        <v>43</v>
      </c>
      <c r="D36" s="34"/>
      <c r="E36" s="34"/>
      <c r="F36" s="34"/>
      <c r="G36" s="12">
        <v>100</v>
      </c>
      <c r="H36" s="12">
        <v>7</v>
      </c>
      <c r="I36" s="32">
        <f t="shared" si="0"/>
        <v>107</v>
      </c>
    </row>
    <row r="37" spans="1:9" ht="15.75">
      <c r="A37" s="25"/>
      <c r="B37" s="26"/>
      <c r="C37" s="35" t="s">
        <v>44</v>
      </c>
      <c r="D37" s="35"/>
      <c r="E37" s="35"/>
      <c r="F37" s="35"/>
      <c r="G37" s="12">
        <v>99</v>
      </c>
      <c r="H37" s="12">
        <v>9</v>
      </c>
      <c r="I37" s="32">
        <f>SUM(G37+H37)</f>
        <v>108</v>
      </c>
    </row>
    <row r="38" spans="1:9" ht="15">
      <c r="A38" s="37" t="s">
        <v>45</v>
      </c>
      <c r="B38" s="38" t="s">
        <v>46</v>
      </c>
      <c r="C38" s="38"/>
      <c r="D38" s="39"/>
      <c r="E38" s="39"/>
      <c r="F38" s="39"/>
      <c r="G38" s="40">
        <f>SUM(G21+G25+G32)</f>
        <v>1665</v>
      </c>
      <c r="H38" s="41">
        <f>SUM(H21+H25+H32)</f>
        <v>360</v>
      </c>
      <c r="I38" s="42">
        <f>SUM(I21+I25+I32)</f>
        <v>2025</v>
      </c>
    </row>
    <row r="39" spans="1:9" ht="15.75">
      <c r="A39" s="37"/>
      <c r="B39" s="38"/>
      <c r="C39" s="38"/>
      <c r="D39" s="43"/>
      <c r="E39" s="43"/>
      <c r="F39" s="43"/>
      <c r="G39" s="40"/>
      <c r="H39" s="41"/>
      <c r="I39" s="42"/>
    </row>
    <row r="41" spans="1:5" ht="15">
      <c r="A41" s="44" t="s">
        <v>47</v>
      </c>
      <c r="B41" s="44"/>
      <c r="C41" s="44"/>
      <c r="D41" s="45"/>
      <c r="E41" s="45"/>
    </row>
    <row r="43" spans="1:7" ht="15">
      <c r="A43" s="44" t="s">
        <v>48</v>
      </c>
      <c r="B43" s="44"/>
      <c r="C43" s="44"/>
      <c r="D43" s="45"/>
      <c r="E43" s="45"/>
      <c r="F43" t="s">
        <v>49</v>
      </c>
      <c r="G43" s="5"/>
    </row>
    <row r="45" spans="1:7" ht="15.75">
      <c r="A45" s="46" t="s">
        <v>50</v>
      </c>
      <c r="B45" s="46"/>
      <c r="C45" s="46"/>
      <c r="D45" s="46"/>
      <c r="E45" s="46"/>
      <c r="F45" s="46"/>
      <c r="G45" s="47"/>
    </row>
  </sheetData>
  <sheetProtection selectLockedCells="1" selectUnlockedCells="1"/>
  <mergeCells count="32">
    <mergeCell ref="B6:F6"/>
    <mergeCell ref="B7:F7"/>
    <mergeCell ref="B8:F8"/>
    <mergeCell ref="A11:B11"/>
    <mergeCell ref="D11:E11"/>
    <mergeCell ref="A21:A24"/>
    <mergeCell ref="B21:B24"/>
    <mergeCell ref="C22:F22"/>
    <mergeCell ref="C23:F23"/>
    <mergeCell ref="C24:F24"/>
    <mergeCell ref="A25:A31"/>
    <mergeCell ref="B25:B31"/>
    <mergeCell ref="C26:F26"/>
    <mergeCell ref="C27:F27"/>
    <mergeCell ref="C28:F28"/>
    <mergeCell ref="C29:F29"/>
    <mergeCell ref="C30:F30"/>
    <mergeCell ref="C31:F31"/>
    <mergeCell ref="A32:A37"/>
    <mergeCell ref="B32:B37"/>
    <mergeCell ref="C33:F33"/>
    <mergeCell ref="C34:F34"/>
    <mergeCell ref="C35:F35"/>
    <mergeCell ref="C36:F36"/>
    <mergeCell ref="C37:F37"/>
    <mergeCell ref="A38:A39"/>
    <mergeCell ref="B38:C39"/>
    <mergeCell ref="G38:G39"/>
    <mergeCell ref="H38:H39"/>
    <mergeCell ref="I38:I39"/>
    <mergeCell ref="A41:C41"/>
    <mergeCell ref="A43:C43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41"/>
  <sheetViews>
    <sheetView workbookViewId="0" topLeftCell="A1">
      <selection activeCell="C33" sqref="C33"/>
    </sheetView>
  </sheetViews>
  <sheetFormatPr defaultColWidth="10.28125" defaultRowHeight="15"/>
  <cols>
    <col min="1" max="1" width="12.00390625" style="0" customWidth="1"/>
    <col min="2" max="2" width="17.7109375" style="0" customWidth="1"/>
    <col min="3" max="3" width="7.140625" style="0" customWidth="1"/>
    <col min="4" max="4" width="11.00390625" style="0" customWidth="1"/>
    <col min="5" max="5" width="22.7109375" style="0" customWidth="1"/>
    <col min="6" max="6" width="20.7109375" style="0" customWidth="1"/>
    <col min="7" max="7" width="11.421875" style="1" customWidth="1"/>
    <col min="8" max="16384" width="11.0039062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s="2" t="s">
        <v>3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178</v>
      </c>
    </row>
    <row r="6" spans="2:6" ht="15.75">
      <c r="B6" s="3" t="s">
        <v>8</v>
      </c>
      <c r="C6" s="3"/>
      <c r="D6" s="3"/>
      <c r="E6" s="3"/>
      <c r="F6" s="3"/>
    </row>
    <row r="7" spans="2:6" ht="15">
      <c r="B7" s="4" t="s">
        <v>179</v>
      </c>
      <c r="C7" s="4"/>
      <c r="D7" s="4"/>
      <c r="E7" s="4"/>
      <c r="F7" s="4"/>
    </row>
    <row r="8" spans="2:6" ht="15">
      <c r="B8" s="4" t="s">
        <v>10</v>
      </c>
      <c r="C8" s="4"/>
      <c r="D8" s="4"/>
      <c r="E8" s="4"/>
      <c r="F8" s="4"/>
    </row>
    <row r="10" spans="1:4" ht="15">
      <c r="A10" t="s">
        <v>11</v>
      </c>
      <c r="D10" t="s">
        <v>12</v>
      </c>
    </row>
    <row r="11" spans="1:15" ht="15">
      <c r="A11" s="5">
        <v>1723</v>
      </c>
      <c r="B11" s="5"/>
      <c r="D11" s="5">
        <f>SUM(E14+E16)</f>
        <v>991</v>
      </c>
      <c r="E11" s="5"/>
      <c r="I11" s="6"/>
      <c r="J11" s="6"/>
      <c r="K11" s="6"/>
      <c r="L11" s="6"/>
      <c r="M11" s="6"/>
      <c r="N11" s="6"/>
      <c r="O11" s="6"/>
    </row>
    <row r="12" spans="9:15" ht="15">
      <c r="I12" s="6"/>
      <c r="J12" s="6"/>
      <c r="K12" s="6"/>
      <c r="L12" s="6"/>
      <c r="M12" s="6"/>
      <c r="N12" s="6"/>
      <c r="O12" s="6"/>
    </row>
    <row r="13" spans="3:15" ht="15">
      <c r="C13" s="74" t="s">
        <v>13</v>
      </c>
      <c r="D13" s="74" t="s">
        <v>23</v>
      </c>
      <c r="E13" s="12" t="s">
        <v>15</v>
      </c>
      <c r="I13" s="6"/>
      <c r="J13" s="6"/>
      <c r="K13" s="6"/>
      <c r="L13" s="6"/>
      <c r="M13" s="6"/>
      <c r="N13" s="6"/>
      <c r="O13" s="6"/>
    </row>
    <row r="14" spans="1:15" ht="15">
      <c r="A14" t="s">
        <v>16</v>
      </c>
      <c r="C14" s="12">
        <v>24</v>
      </c>
      <c r="D14" s="12">
        <v>2</v>
      </c>
      <c r="E14" s="12">
        <f>SUM(D14+C14)</f>
        <v>26</v>
      </c>
      <c r="F14" t="s">
        <v>180</v>
      </c>
      <c r="G14" s="5">
        <f>SUM(I34)</f>
        <v>2845</v>
      </c>
      <c r="I14" s="6"/>
      <c r="J14" s="6"/>
      <c r="K14" s="6"/>
      <c r="L14" s="6"/>
      <c r="M14" s="6"/>
      <c r="N14" s="6"/>
      <c r="O14" s="6"/>
    </row>
    <row r="15" spans="3:15" ht="15">
      <c r="C15" s="144"/>
      <c r="D15" s="127"/>
      <c r="E15" s="145"/>
      <c r="I15" s="6"/>
      <c r="J15" s="6"/>
      <c r="K15" s="6"/>
      <c r="L15" s="6"/>
      <c r="M15" s="6"/>
      <c r="N15" s="6"/>
      <c r="O15" s="6"/>
    </row>
    <row r="16" spans="1:15" ht="15">
      <c r="A16" t="s">
        <v>18</v>
      </c>
      <c r="C16" s="12">
        <v>747</v>
      </c>
      <c r="D16" s="12">
        <v>218</v>
      </c>
      <c r="E16" s="12">
        <f>SUM(D16+C16)</f>
        <v>965</v>
      </c>
      <c r="I16" s="6"/>
      <c r="J16" s="6"/>
      <c r="K16" s="6"/>
      <c r="L16" s="6"/>
      <c r="M16" s="6"/>
      <c r="N16" s="6"/>
      <c r="O16" s="6"/>
    </row>
    <row r="17" spans="9:15" ht="15">
      <c r="I17" s="6"/>
      <c r="J17" s="6"/>
      <c r="K17" s="6"/>
      <c r="L17" s="6"/>
      <c r="M17" s="6"/>
      <c r="N17" s="6"/>
      <c r="O17" s="6"/>
    </row>
    <row r="18" spans="2:15" ht="15">
      <c r="B18" s="6"/>
      <c r="D18" t="s">
        <v>19</v>
      </c>
      <c r="I18" s="6"/>
      <c r="J18" s="6"/>
      <c r="K18" s="6"/>
      <c r="L18" s="6"/>
      <c r="M18" s="6"/>
      <c r="N18" s="6"/>
      <c r="O18" s="6"/>
    </row>
    <row r="19" spans="1:15" ht="15">
      <c r="A19" s="19"/>
      <c r="B19" s="19"/>
      <c r="C19" s="19"/>
      <c r="D19" s="19"/>
      <c r="E19" s="19"/>
      <c r="F19" s="19"/>
      <c r="G19" s="20"/>
      <c r="I19" s="6"/>
      <c r="J19" s="6"/>
      <c r="K19" s="6"/>
      <c r="L19" s="6"/>
      <c r="M19" s="6"/>
      <c r="N19" s="6"/>
      <c r="O19" s="6"/>
    </row>
    <row r="20" spans="1:15" ht="15">
      <c r="A20" s="97" t="s">
        <v>20</v>
      </c>
      <c r="B20" s="97" t="s">
        <v>21</v>
      </c>
      <c r="C20" s="128"/>
      <c r="D20" s="128"/>
      <c r="E20" s="128"/>
      <c r="F20" s="128"/>
      <c r="G20" s="12" t="s">
        <v>22</v>
      </c>
      <c r="H20" s="74" t="s">
        <v>23</v>
      </c>
      <c r="I20" s="74" t="s">
        <v>15</v>
      </c>
      <c r="J20" s="6"/>
      <c r="K20" s="6"/>
      <c r="L20" s="6"/>
      <c r="M20" s="6"/>
      <c r="N20" s="6"/>
      <c r="O20" s="6"/>
    </row>
    <row r="21" spans="1:15" ht="15">
      <c r="A21" s="129" t="s">
        <v>24</v>
      </c>
      <c r="B21" s="129" t="s">
        <v>25</v>
      </c>
      <c r="C21" s="146" t="s">
        <v>26</v>
      </c>
      <c r="D21" s="146"/>
      <c r="E21" s="146"/>
      <c r="F21" s="146"/>
      <c r="G21" s="28">
        <f>SUM(G22:G26)</f>
        <v>1116</v>
      </c>
      <c r="H21" s="28">
        <f>SUM(H22:H26)</f>
        <v>341</v>
      </c>
      <c r="I21" s="28">
        <f aca="true" t="shared" si="0" ref="I21:I33">SUM(G21:H21)</f>
        <v>1457</v>
      </c>
      <c r="J21" s="6"/>
      <c r="K21" s="6"/>
      <c r="L21" s="6"/>
      <c r="M21" s="6"/>
      <c r="N21" s="6"/>
      <c r="O21" s="6"/>
    </row>
    <row r="22" spans="1:15" ht="15">
      <c r="A22" s="129"/>
      <c r="B22" s="129"/>
      <c r="C22" s="131" t="s">
        <v>181</v>
      </c>
      <c r="D22" s="131"/>
      <c r="E22" s="131"/>
      <c r="F22" s="131"/>
      <c r="G22" s="30">
        <v>178</v>
      </c>
      <c r="H22" s="30">
        <v>77</v>
      </c>
      <c r="I22" s="30">
        <f t="shared" si="0"/>
        <v>255</v>
      </c>
      <c r="J22" s="6"/>
      <c r="K22" s="6"/>
      <c r="L22" s="6"/>
      <c r="M22" s="6"/>
      <c r="N22" s="6"/>
      <c r="O22" s="6"/>
    </row>
    <row r="23" spans="1:15" ht="15">
      <c r="A23" s="129"/>
      <c r="B23" s="129"/>
      <c r="C23" s="132" t="s">
        <v>182</v>
      </c>
      <c r="D23" s="132"/>
      <c r="E23" s="132"/>
      <c r="F23" s="132"/>
      <c r="G23" s="12">
        <v>119</v>
      </c>
      <c r="H23" s="12">
        <v>29</v>
      </c>
      <c r="I23" s="32">
        <f t="shared" si="0"/>
        <v>148</v>
      </c>
      <c r="J23" s="6"/>
      <c r="K23" s="6"/>
      <c r="L23" s="6"/>
      <c r="M23" s="6"/>
      <c r="N23" s="6"/>
      <c r="O23" s="6"/>
    </row>
    <row r="24" spans="1:15" ht="15">
      <c r="A24" s="129"/>
      <c r="B24" s="129"/>
      <c r="C24" s="131" t="s">
        <v>183</v>
      </c>
      <c r="D24" s="131"/>
      <c r="E24" s="131"/>
      <c r="F24" s="131"/>
      <c r="G24" s="30">
        <v>438</v>
      </c>
      <c r="H24" s="30">
        <v>99</v>
      </c>
      <c r="I24" s="30">
        <f t="shared" si="0"/>
        <v>537</v>
      </c>
      <c r="J24" s="6"/>
      <c r="K24" s="6"/>
      <c r="L24" s="6"/>
      <c r="M24" s="6"/>
      <c r="N24" s="6"/>
      <c r="O24" s="6"/>
    </row>
    <row r="25" spans="1:9" ht="15">
      <c r="A25" s="129"/>
      <c r="B25" s="129"/>
      <c r="C25" s="131" t="s">
        <v>184</v>
      </c>
      <c r="D25" s="131"/>
      <c r="E25" s="131"/>
      <c r="F25" s="131"/>
      <c r="G25" s="30">
        <v>257</v>
      </c>
      <c r="H25" s="30">
        <v>86</v>
      </c>
      <c r="I25" s="30">
        <f t="shared" si="0"/>
        <v>343</v>
      </c>
    </row>
    <row r="26" spans="1:9" ht="15">
      <c r="A26" s="129"/>
      <c r="B26" s="129"/>
      <c r="C26" s="131" t="s">
        <v>185</v>
      </c>
      <c r="D26" s="131"/>
      <c r="E26" s="131"/>
      <c r="F26" s="131"/>
      <c r="G26" s="30">
        <v>124</v>
      </c>
      <c r="H26" s="30">
        <v>50</v>
      </c>
      <c r="I26" s="30">
        <f t="shared" si="0"/>
        <v>174</v>
      </c>
    </row>
    <row r="27" spans="1:9" ht="15" customHeight="1">
      <c r="A27" s="129" t="s">
        <v>30</v>
      </c>
      <c r="B27" s="136" t="s">
        <v>31</v>
      </c>
      <c r="C27" s="146" t="s">
        <v>26</v>
      </c>
      <c r="D27" s="146"/>
      <c r="E27" s="146"/>
      <c r="F27" s="146"/>
      <c r="G27" s="28">
        <f>SUM(G28:G29)</f>
        <v>383</v>
      </c>
      <c r="H27" s="28">
        <f>SUM(H28:H29)</f>
        <v>73</v>
      </c>
      <c r="I27" s="28">
        <f t="shared" si="0"/>
        <v>456</v>
      </c>
    </row>
    <row r="28" spans="1:9" ht="15">
      <c r="A28" s="129"/>
      <c r="B28" s="136"/>
      <c r="C28" s="131" t="s">
        <v>186</v>
      </c>
      <c r="D28" s="131"/>
      <c r="E28" s="131"/>
      <c r="F28" s="131"/>
      <c r="G28" s="30">
        <v>249</v>
      </c>
      <c r="H28" s="30">
        <v>49</v>
      </c>
      <c r="I28" s="30">
        <f t="shared" si="0"/>
        <v>298</v>
      </c>
    </row>
    <row r="29" spans="1:9" ht="15">
      <c r="A29" s="129"/>
      <c r="B29" s="136"/>
      <c r="C29" s="132" t="s">
        <v>187</v>
      </c>
      <c r="D29" s="132"/>
      <c r="E29" s="132"/>
      <c r="F29" s="132"/>
      <c r="G29" s="12">
        <v>134</v>
      </c>
      <c r="H29" s="12">
        <v>24</v>
      </c>
      <c r="I29" s="32">
        <f t="shared" si="0"/>
        <v>158</v>
      </c>
    </row>
    <row r="30" spans="1:9" ht="15">
      <c r="A30" s="129" t="s">
        <v>188</v>
      </c>
      <c r="B30" s="129" t="s">
        <v>168</v>
      </c>
      <c r="C30" s="146" t="s">
        <v>26</v>
      </c>
      <c r="D30" s="146"/>
      <c r="E30" s="146"/>
      <c r="F30" s="146"/>
      <c r="G30" s="28">
        <f>SUM(G31:G31)</f>
        <v>308</v>
      </c>
      <c r="H30" s="28">
        <f>SUM(H31:H31)</f>
        <v>127</v>
      </c>
      <c r="I30" s="28">
        <f t="shared" si="0"/>
        <v>435</v>
      </c>
    </row>
    <row r="31" spans="1:9" ht="15">
      <c r="A31" s="129"/>
      <c r="B31" s="129"/>
      <c r="C31" s="131" t="s">
        <v>189</v>
      </c>
      <c r="D31" s="131"/>
      <c r="E31" s="131"/>
      <c r="F31" s="131"/>
      <c r="G31" s="30">
        <v>308</v>
      </c>
      <c r="H31" s="30">
        <v>127</v>
      </c>
      <c r="I31" s="30">
        <f t="shared" si="0"/>
        <v>435</v>
      </c>
    </row>
    <row r="32" spans="1:9" ht="28.5" customHeight="1">
      <c r="A32" s="129" t="s">
        <v>190</v>
      </c>
      <c r="B32" s="136" t="s">
        <v>191</v>
      </c>
      <c r="C32" s="147" t="s">
        <v>26</v>
      </c>
      <c r="D32" s="147"/>
      <c r="E32" s="147"/>
      <c r="F32" s="147"/>
      <c r="G32" s="138">
        <f>SUM(G33:G33)</f>
        <v>389</v>
      </c>
      <c r="H32" s="138">
        <f>SUM(H33:H33)</f>
        <v>108</v>
      </c>
      <c r="I32" s="138">
        <f t="shared" si="0"/>
        <v>497</v>
      </c>
    </row>
    <row r="33" spans="1:9" ht="15.75">
      <c r="A33" s="129"/>
      <c r="B33" s="136"/>
      <c r="C33" s="131" t="s">
        <v>192</v>
      </c>
      <c r="D33" s="131"/>
      <c r="E33" s="131"/>
      <c r="F33" s="131"/>
      <c r="G33" s="30">
        <v>389</v>
      </c>
      <c r="H33" s="30">
        <v>108</v>
      </c>
      <c r="I33" s="30">
        <f t="shared" si="0"/>
        <v>497</v>
      </c>
    </row>
    <row r="34" spans="1:9" ht="15">
      <c r="A34" s="129" t="s">
        <v>45</v>
      </c>
      <c r="B34" s="148" t="s">
        <v>46</v>
      </c>
      <c r="C34" s="148"/>
      <c r="D34" s="148"/>
      <c r="E34" s="148"/>
      <c r="F34" s="148"/>
      <c r="G34" s="141">
        <f>SUM(G21+G27+G30+G32)</f>
        <v>2196</v>
      </c>
      <c r="H34" s="142">
        <f>SUM(H21+H27+H30+H32)</f>
        <v>649</v>
      </c>
      <c r="I34" s="142">
        <f>SUM(I21+I27+I30+I32)</f>
        <v>2845</v>
      </c>
    </row>
    <row r="35" spans="1:9" ht="15">
      <c r="A35" s="129"/>
      <c r="B35" s="148"/>
      <c r="C35" s="148"/>
      <c r="D35" s="148"/>
      <c r="E35" s="148"/>
      <c r="F35" s="148"/>
      <c r="G35" s="141"/>
      <c r="H35" s="142"/>
      <c r="I35" s="142"/>
    </row>
    <row r="37" spans="1:5" ht="15">
      <c r="A37" s="44" t="s">
        <v>47</v>
      </c>
      <c r="B37" s="44"/>
      <c r="C37" s="44"/>
      <c r="D37" s="45"/>
      <c r="E37" s="45"/>
    </row>
    <row r="39" spans="1:7" ht="15">
      <c r="A39" s="44" t="s">
        <v>48</v>
      </c>
      <c r="B39" s="44"/>
      <c r="C39" s="44"/>
      <c r="D39" s="45"/>
      <c r="E39" s="45"/>
      <c r="F39" t="s">
        <v>49</v>
      </c>
      <c r="G39" s="5"/>
    </row>
    <row r="41" spans="1:7" ht="15.75">
      <c r="A41" s="46" t="s">
        <v>50</v>
      </c>
      <c r="B41" s="46"/>
      <c r="C41" s="46"/>
      <c r="D41" s="46"/>
      <c r="E41" s="46"/>
      <c r="F41" s="46"/>
      <c r="G41" s="47"/>
    </row>
  </sheetData>
  <sheetProtection selectLockedCells="1" selectUnlockedCells="1"/>
  <mergeCells count="33">
    <mergeCell ref="B6:F6"/>
    <mergeCell ref="B7:F7"/>
    <mergeCell ref="B8:F8"/>
    <mergeCell ref="A11:B11"/>
    <mergeCell ref="D11:E11"/>
    <mergeCell ref="A21:A26"/>
    <mergeCell ref="B21:B26"/>
    <mergeCell ref="C21:F21"/>
    <mergeCell ref="C22:F22"/>
    <mergeCell ref="C23:F23"/>
    <mergeCell ref="C24:F24"/>
    <mergeCell ref="C25:F25"/>
    <mergeCell ref="C26:F26"/>
    <mergeCell ref="A27:A29"/>
    <mergeCell ref="B27:B29"/>
    <mergeCell ref="C27:F27"/>
    <mergeCell ref="C28:F28"/>
    <mergeCell ref="C29:F29"/>
    <mergeCell ref="A30:A31"/>
    <mergeCell ref="B30:B31"/>
    <mergeCell ref="C30:F30"/>
    <mergeCell ref="C31:F31"/>
    <mergeCell ref="A32:A33"/>
    <mergeCell ref="B32:B33"/>
    <mergeCell ref="C32:F32"/>
    <mergeCell ref="C33:F33"/>
    <mergeCell ref="A34:A35"/>
    <mergeCell ref="B34:F35"/>
    <mergeCell ref="G34:G35"/>
    <mergeCell ref="H34:H35"/>
    <mergeCell ref="I34:I35"/>
    <mergeCell ref="A37:C37"/>
    <mergeCell ref="A39:C39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9"/>
  <sheetViews>
    <sheetView workbookViewId="0" topLeftCell="A19">
      <selection activeCell="I31" sqref="I31"/>
    </sheetView>
  </sheetViews>
  <sheetFormatPr defaultColWidth="10.28125" defaultRowHeight="15"/>
  <cols>
    <col min="1" max="1" width="4.28125" style="0" customWidth="1"/>
    <col min="2" max="2" width="12.421875" style="0" customWidth="1"/>
    <col min="3" max="8" width="11.00390625" style="0" customWidth="1"/>
    <col min="9" max="9" width="12.7109375" style="0" customWidth="1"/>
    <col min="10" max="10" width="11.421875" style="48" customWidth="1"/>
    <col min="11" max="16384" width="11.00390625" style="0" customWidth="1"/>
  </cols>
  <sheetData>
    <row r="1" spans="1:9" ht="15" customHeight="1">
      <c r="A1" s="49" t="s">
        <v>51</v>
      </c>
      <c r="B1" s="49"/>
      <c r="C1" s="49"/>
      <c r="D1" s="49"/>
      <c r="E1" s="49"/>
      <c r="F1" s="49"/>
      <c r="G1" s="49"/>
      <c r="H1" s="49"/>
      <c r="I1" s="48"/>
    </row>
    <row r="2" spans="1:9" ht="15">
      <c r="A2" s="49"/>
      <c r="B2" s="49"/>
      <c r="C2" s="49"/>
      <c r="D2" s="49"/>
      <c r="E2" s="49"/>
      <c r="F2" s="49"/>
      <c r="G2" s="49"/>
      <c r="H2" s="49"/>
      <c r="I2" s="48"/>
    </row>
    <row r="3" spans="1:9" ht="15">
      <c r="A3" s="50" t="s">
        <v>52</v>
      </c>
      <c r="B3" s="50"/>
      <c r="C3" s="50"/>
      <c r="D3" s="51" t="s">
        <v>53</v>
      </c>
      <c r="E3" s="51"/>
      <c r="F3" s="50"/>
      <c r="G3" s="52" t="s">
        <v>54</v>
      </c>
      <c r="H3" s="53">
        <v>43611</v>
      </c>
      <c r="I3" s="48"/>
    </row>
    <row r="4" spans="1:9" ht="15">
      <c r="A4" s="48"/>
      <c r="B4" s="48"/>
      <c r="C4" s="48"/>
      <c r="D4" s="48"/>
      <c r="E4" s="48"/>
      <c r="F4" s="48"/>
      <c r="G4" s="48"/>
      <c r="H4" s="48"/>
      <c r="I4" s="48"/>
    </row>
    <row r="5" spans="1:9" ht="15">
      <c r="A5" s="54" t="s">
        <v>55</v>
      </c>
      <c r="B5" s="54"/>
      <c r="C5" s="54"/>
      <c r="D5" s="54"/>
      <c r="E5" s="54"/>
      <c r="F5" s="55" t="s">
        <v>193</v>
      </c>
      <c r="G5" s="55"/>
      <c r="H5" s="55"/>
      <c r="I5" s="48"/>
    </row>
    <row r="6" spans="1:9" ht="15">
      <c r="A6" s="48"/>
      <c r="B6" s="48"/>
      <c r="C6" s="48"/>
      <c r="D6" s="48"/>
      <c r="E6" s="48"/>
      <c r="F6" s="48"/>
      <c r="G6" s="48"/>
      <c r="H6" s="48"/>
      <c r="I6" s="48"/>
    </row>
    <row r="7" spans="1:9" ht="15">
      <c r="A7" s="56" t="s">
        <v>57</v>
      </c>
      <c r="B7" s="56"/>
      <c r="C7" s="48"/>
      <c r="D7" s="48"/>
      <c r="E7" s="48"/>
      <c r="F7" s="48"/>
      <c r="G7" s="48"/>
      <c r="H7" s="48"/>
      <c r="I7" s="48"/>
    </row>
    <row r="8" spans="1:9" ht="15">
      <c r="A8" s="48"/>
      <c r="B8" s="48"/>
      <c r="C8" s="48"/>
      <c r="D8" s="48"/>
      <c r="E8" s="48"/>
      <c r="F8" s="48"/>
      <c r="G8" s="48"/>
      <c r="H8" s="48"/>
      <c r="I8" s="48"/>
    </row>
    <row r="9" spans="1:9" ht="15">
      <c r="A9" s="48" t="s">
        <v>58</v>
      </c>
      <c r="B9" s="56" t="s">
        <v>59</v>
      </c>
      <c r="C9" s="56"/>
      <c r="D9" s="56"/>
      <c r="E9" s="56"/>
      <c r="F9" s="56"/>
      <c r="G9" s="56"/>
      <c r="H9" s="56"/>
      <c r="I9" s="56"/>
    </row>
    <row r="10" spans="1:9" ht="9.75" customHeight="1">
      <c r="A10" s="48"/>
      <c r="B10" s="57"/>
      <c r="C10" s="57"/>
      <c r="D10" s="57"/>
      <c r="E10" s="57"/>
      <c r="F10" s="57"/>
      <c r="G10" s="57"/>
      <c r="H10" s="57"/>
      <c r="I10" s="57"/>
    </row>
    <row r="11" spans="1:18" ht="29.25" customHeight="1">
      <c r="A11" s="58" t="s">
        <v>60</v>
      </c>
      <c r="B11" s="59" t="s">
        <v>61</v>
      </c>
      <c r="C11" s="59"/>
      <c r="D11" s="59"/>
      <c r="E11" s="59"/>
      <c r="F11" s="59"/>
      <c r="G11" s="59"/>
      <c r="H11" s="59"/>
      <c r="I11" s="59"/>
      <c r="K11" s="60"/>
      <c r="L11" s="60"/>
      <c r="M11" s="60"/>
      <c r="N11" s="60"/>
      <c r="O11" s="60"/>
      <c r="P11" s="60"/>
      <c r="Q11" s="60"/>
      <c r="R11" s="60"/>
    </row>
    <row r="12" spans="1:18" ht="9.75" customHeight="1">
      <c r="A12" s="58"/>
      <c r="B12" s="61"/>
      <c r="C12" s="61"/>
      <c r="D12" s="61"/>
      <c r="E12" s="61"/>
      <c r="F12" s="61"/>
      <c r="G12" s="61"/>
      <c r="H12" s="61"/>
      <c r="I12" s="61"/>
      <c r="K12" s="62"/>
      <c r="L12" s="62"/>
      <c r="M12" s="62"/>
      <c r="N12" s="62"/>
      <c r="O12" s="62"/>
      <c r="P12" s="62"/>
      <c r="Q12" s="62"/>
      <c r="R12" s="62"/>
    </row>
    <row r="13" spans="1:9" ht="30" customHeight="1">
      <c r="A13" s="58" t="s">
        <v>62</v>
      </c>
      <c r="B13" s="59" t="s">
        <v>63</v>
      </c>
      <c r="C13" s="59"/>
      <c r="D13" s="59"/>
      <c r="E13" s="59"/>
      <c r="F13" s="59"/>
      <c r="G13" s="59"/>
      <c r="H13" s="59"/>
      <c r="I13" s="59"/>
    </row>
    <row r="14" spans="1:9" ht="9.75" customHeight="1">
      <c r="A14" s="58"/>
      <c r="B14" s="61"/>
      <c r="C14" s="61"/>
      <c r="D14" s="61"/>
      <c r="E14" s="61"/>
      <c r="F14" s="61"/>
      <c r="G14" s="61"/>
      <c r="H14" s="61"/>
      <c r="I14" s="61"/>
    </row>
    <row r="15" spans="1:9" ht="44.25" customHeight="1">
      <c r="A15" s="58" t="s">
        <v>64</v>
      </c>
      <c r="B15" s="59" t="s">
        <v>65</v>
      </c>
      <c r="C15" s="59"/>
      <c r="D15" s="59"/>
      <c r="E15" s="59"/>
      <c r="F15" s="59"/>
      <c r="G15" s="59"/>
      <c r="H15" s="59"/>
      <c r="I15" s="59"/>
    </row>
    <row r="16" spans="1:9" ht="9.75" customHeight="1">
      <c r="A16" s="58"/>
      <c r="B16" s="61"/>
      <c r="C16" s="61"/>
      <c r="D16" s="61"/>
      <c r="E16" s="61"/>
      <c r="F16" s="61"/>
      <c r="G16" s="61"/>
      <c r="H16" s="61"/>
      <c r="I16" s="61"/>
    </row>
    <row r="17" spans="1:9" ht="15">
      <c r="A17" s="58" t="s">
        <v>66</v>
      </c>
      <c r="B17" s="56" t="s">
        <v>67</v>
      </c>
      <c r="C17" s="56"/>
      <c r="D17" s="56"/>
      <c r="E17" s="56"/>
      <c r="F17" s="56"/>
      <c r="G17" s="56"/>
      <c r="H17" s="56"/>
      <c r="I17" s="56"/>
    </row>
    <row r="18" spans="1:9" ht="9.75" customHeight="1">
      <c r="A18" s="58"/>
      <c r="B18" s="57"/>
      <c r="C18" s="57"/>
      <c r="D18" s="57"/>
      <c r="E18" s="57"/>
      <c r="F18" s="57"/>
      <c r="G18" s="57"/>
      <c r="H18" s="57"/>
      <c r="I18" s="57"/>
    </row>
    <row r="19" spans="1:9" ht="29.25" customHeight="1">
      <c r="A19" s="58" t="s">
        <v>68</v>
      </c>
      <c r="B19" s="59" t="s">
        <v>69</v>
      </c>
      <c r="C19" s="59"/>
      <c r="D19" s="59"/>
      <c r="E19" s="59"/>
      <c r="F19" s="59"/>
      <c r="G19" s="59"/>
      <c r="H19" s="59"/>
      <c r="I19" s="59"/>
    </row>
    <row r="20" spans="1:9" ht="15">
      <c r="A20" s="63"/>
      <c r="B20" s="63"/>
      <c r="C20" s="63"/>
      <c r="D20" s="63"/>
      <c r="E20" s="63"/>
      <c r="F20" s="63"/>
      <c r="G20" s="63"/>
      <c r="H20" s="63"/>
      <c r="I20" s="48"/>
    </row>
    <row r="21" spans="1:9" ht="15">
      <c r="A21" s="63"/>
      <c r="B21" s="63"/>
      <c r="C21" s="63"/>
      <c r="D21" s="63"/>
      <c r="E21" s="63"/>
      <c r="F21" s="63"/>
      <c r="G21" s="63"/>
      <c r="H21" s="63"/>
      <c r="I21" s="48"/>
    </row>
    <row r="22" spans="1:9" ht="15">
      <c r="A22" s="64" t="s">
        <v>70</v>
      </c>
      <c r="B22" s="64"/>
      <c r="C22" s="64"/>
      <c r="D22" s="64"/>
      <c r="E22" s="64"/>
      <c r="F22" s="64"/>
      <c r="G22" s="64"/>
      <c r="H22" s="64"/>
      <c r="I22" s="48"/>
    </row>
    <row r="23" spans="1:9" ht="15">
      <c r="A23" s="56" t="s">
        <v>71</v>
      </c>
      <c r="B23" s="56"/>
      <c r="C23" s="56"/>
      <c r="D23" s="56"/>
      <c r="E23" s="56"/>
      <c r="F23" s="56"/>
      <c r="G23" s="56"/>
      <c r="H23" s="56"/>
      <c r="I23" s="48"/>
    </row>
    <row r="24" spans="1:9" ht="15">
      <c r="A24" s="52"/>
      <c r="B24" s="52"/>
      <c r="C24" s="52"/>
      <c r="D24" s="52"/>
      <c r="E24" s="52"/>
      <c r="F24" s="52"/>
      <c r="G24" s="52"/>
      <c r="H24" s="52"/>
      <c r="I24" s="48"/>
    </row>
    <row r="25" spans="1:9" ht="15">
      <c r="A25" s="65" t="s">
        <v>72</v>
      </c>
      <c r="B25" s="66" t="s">
        <v>73</v>
      </c>
      <c r="C25" s="66"/>
      <c r="D25" s="66"/>
      <c r="E25" s="66"/>
      <c r="F25" s="66"/>
      <c r="G25" s="66"/>
      <c r="H25" s="66"/>
      <c r="I25" s="19">
        <v>1490</v>
      </c>
    </row>
    <row r="26" spans="1:9" ht="15">
      <c r="A26" s="65" t="s">
        <v>74</v>
      </c>
      <c r="B26" s="56" t="s">
        <v>75</v>
      </c>
      <c r="C26" s="56"/>
      <c r="D26" s="56"/>
      <c r="E26" s="56"/>
      <c r="F26" s="56"/>
      <c r="G26" s="56"/>
      <c r="H26" s="56"/>
      <c r="I26" s="19">
        <v>233</v>
      </c>
    </row>
    <row r="27" spans="1:9" ht="15">
      <c r="A27" s="65" t="s">
        <v>76</v>
      </c>
      <c r="B27" s="56" t="s">
        <v>77</v>
      </c>
      <c r="C27" s="56"/>
      <c r="D27" s="56"/>
      <c r="E27" s="56"/>
      <c r="F27" s="56"/>
      <c r="G27" s="56"/>
      <c r="H27" s="56"/>
      <c r="I27" s="19">
        <v>0</v>
      </c>
    </row>
    <row r="28" spans="1:9" ht="15">
      <c r="A28" s="65" t="s">
        <v>78</v>
      </c>
      <c r="B28" s="56" t="s">
        <v>79</v>
      </c>
      <c r="C28" s="56"/>
      <c r="D28" s="56"/>
      <c r="E28" s="56"/>
      <c r="F28" s="56"/>
      <c r="G28" s="56"/>
      <c r="H28" s="56"/>
      <c r="I28" s="19">
        <f>SUM('OR Lostau'!A11:B11)</f>
        <v>1723</v>
      </c>
    </row>
    <row r="29" spans="1:9" ht="15">
      <c r="A29" s="65" t="s">
        <v>80</v>
      </c>
      <c r="B29" s="56" t="s">
        <v>81</v>
      </c>
      <c r="C29" s="56"/>
      <c r="D29" s="56"/>
      <c r="E29" s="56"/>
      <c r="F29" s="56"/>
      <c r="G29" s="56"/>
      <c r="H29" s="56"/>
      <c r="I29" s="19">
        <f>SUM('OR Lostau'!D11:E11)</f>
        <v>991</v>
      </c>
    </row>
    <row r="30" spans="1:9" ht="15">
      <c r="A30" s="65" t="s">
        <v>82</v>
      </c>
      <c r="B30" s="56" t="s">
        <v>83</v>
      </c>
      <c r="C30" s="56"/>
      <c r="D30" s="56"/>
      <c r="E30" s="56"/>
      <c r="F30" s="56"/>
      <c r="G30" s="56"/>
      <c r="H30" s="56"/>
      <c r="I30" s="19">
        <v>222</v>
      </c>
    </row>
    <row r="31" spans="1:9" ht="15">
      <c r="A31" s="65" t="s">
        <v>84</v>
      </c>
      <c r="B31" s="56" t="s">
        <v>85</v>
      </c>
      <c r="C31" s="56"/>
      <c r="D31" s="56"/>
      <c r="E31" s="56"/>
      <c r="F31" s="56"/>
      <c r="G31" s="56"/>
      <c r="H31" s="56"/>
      <c r="I31" s="19">
        <f>SUM('OR Lostau'!E14)</f>
        <v>26</v>
      </c>
    </row>
    <row r="32" spans="1:9" ht="15">
      <c r="A32" s="65" t="s">
        <v>86</v>
      </c>
      <c r="B32" s="56" t="s">
        <v>87</v>
      </c>
      <c r="C32" s="56"/>
      <c r="D32" s="56"/>
      <c r="E32" s="56"/>
      <c r="F32" s="56"/>
      <c r="G32" s="56"/>
      <c r="H32" s="56"/>
      <c r="I32" s="19">
        <f>SUM('OR Lostau'!E16)</f>
        <v>965</v>
      </c>
    </row>
    <row r="33" spans="1:9" ht="15">
      <c r="A33" s="65" t="s">
        <v>45</v>
      </c>
      <c r="B33" s="56" t="s">
        <v>88</v>
      </c>
      <c r="C33" s="56"/>
      <c r="D33" s="56"/>
      <c r="E33" s="56"/>
      <c r="F33" s="56"/>
      <c r="G33" s="56"/>
      <c r="H33" s="56"/>
      <c r="I33" s="19">
        <f>SUM('OR Lostau'!G14)</f>
        <v>2845</v>
      </c>
    </row>
    <row r="34" spans="1:9" ht="15">
      <c r="A34" s="65" t="s">
        <v>89</v>
      </c>
      <c r="B34" s="56" t="s">
        <v>90</v>
      </c>
      <c r="C34" s="56"/>
      <c r="D34" s="56"/>
      <c r="E34" s="56"/>
      <c r="F34" s="56"/>
      <c r="G34" s="56"/>
      <c r="H34" s="56"/>
      <c r="I34" s="67">
        <v>7</v>
      </c>
    </row>
    <row r="35" spans="1:9" ht="1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">
      <c r="A36" s="68" t="s">
        <v>91</v>
      </c>
      <c r="B36" s="68"/>
      <c r="C36" s="68"/>
      <c r="D36" s="68"/>
      <c r="E36" s="68"/>
      <c r="F36" s="68"/>
      <c r="G36" s="68"/>
      <c r="H36" s="68"/>
      <c r="I36" s="68"/>
    </row>
    <row r="37" spans="1:9" ht="30">
      <c r="A37" s="69" t="s">
        <v>92</v>
      </c>
      <c r="B37" s="70" t="s">
        <v>93</v>
      </c>
      <c r="C37" s="70"/>
      <c r="D37" s="70"/>
      <c r="E37" s="70"/>
      <c r="F37" s="70"/>
      <c r="G37" s="70"/>
      <c r="H37" s="71" t="s">
        <v>94</v>
      </c>
      <c r="I37" s="71" t="s">
        <v>90</v>
      </c>
    </row>
    <row r="38" spans="1:9" ht="15">
      <c r="A38" s="72">
        <v>1</v>
      </c>
      <c r="B38" s="73" t="s">
        <v>25</v>
      </c>
      <c r="C38" s="73"/>
      <c r="D38" s="73"/>
      <c r="E38" s="73"/>
      <c r="F38" s="73"/>
      <c r="G38" s="73"/>
      <c r="H38" s="74">
        <f>SUM('OR Lostau'!I21)</f>
        <v>1457</v>
      </c>
      <c r="I38" s="75">
        <f>SUM(I34*H38/I33)</f>
        <v>3.584885764499121</v>
      </c>
    </row>
    <row r="39" spans="1:9" ht="15" hidden="1">
      <c r="A39" s="72">
        <v>2</v>
      </c>
      <c r="B39" s="73" t="s">
        <v>152</v>
      </c>
      <c r="C39" s="73"/>
      <c r="D39" s="73"/>
      <c r="E39" s="73"/>
      <c r="F39" s="73"/>
      <c r="G39" s="73"/>
      <c r="H39" s="74" t="e">
        <f>SUM('BK OR Lostau'!#REF!)</f>
        <v>#REF!</v>
      </c>
      <c r="I39" s="75" t="e">
        <f>SUM('BK OR Lostau'!#REF!)</f>
        <v>#REF!</v>
      </c>
    </row>
    <row r="40" spans="1:9" ht="15">
      <c r="A40" s="72">
        <v>2</v>
      </c>
      <c r="B40" s="73" t="s">
        <v>31</v>
      </c>
      <c r="C40" s="73"/>
      <c r="D40" s="73"/>
      <c r="E40" s="73"/>
      <c r="F40" s="73"/>
      <c r="G40" s="73"/>
      <c r="H40" s="74">
        <f>SUM('OR Lostau'!I27)</f>
        <v>456</v>
      </c>
      <c r="I40" s="75">
        <f>SUM('BK OR Lostau'!J26*'BK OR Lostau'!I31/'BK OR Lostau'!J25)</f>
        <v>1.1219683655536028</v>
      </c>
    </row>
    <row r="41" spans="1:9" ht="15">
      <c r="A41" s="72">
        <v>3</v>
      </c>
      <c r="B41" s="73" t="s">
        <v>168</v>
      </c>
      <c r="C41" s="73"/>
      <c r="D41" s="73"/>
      <c r="E41" s="73"/>
      <c r="F41" s="73"/>
      <c r="G41" s="73"/>
      <c r="H41" s="74">
        <f>SUM('OR Lostau'!I30)</f>
        <v>435</v>
      </c>
      <c r="I41" s="75">
        <f>SUM('BK OR Lostau'!J32)</f>
        <v>1.070298769771529</v>
      </c>
    </row>
    <row r="42" spans="1:9" ht="15">
      <c r="A42" s="149">
        <v>4</v>
      </c>
      <c r="B42" s="73" t="s">
        <v>194</v>
      </c>
      <c r="C42" s="73"/>
      <c r="D42" s="73"/>
      <c r="E42" s="73"/>
      <c r="F42" s="73"/>
      <c r="G42" s="73"/>
      <c r="H42" s="74">
        <f>SUM('OR Lostau'!I32)</f>
        <v>497</v>
      </c>
      <c r="I42" s="75">
        <f>SUM('BK OR Lostau'!J33)</f>
        <v>1.2228471001757468</v>
      </c>
    </row>
    <row r="43" spans="1:9" ht="15">
      <c r="A43" s="48"/>
      <c r="B43" s="76" t="s">
        <v>95</v>
      </c>
      <c r="C43" s="76"/>
      <c r="D43" s="76"/>
      <c r="E43" s="76"/>
      <c r="F43" s="76"/>
      <c r="G43" s="76"/>
      <c r="H43" s="74">
        <f>SUM(H38+H40+H41+H42)</f>
        <v>2845</v>
      </c>
      <c r="I43" s="77">
        <f>SUM(I38+I40+I41+I42)</f>
        <v>7</v>
      </c>
    </row>
    <row r="44" spans="1:9" ht="15">
      <c r="A44" s="48"/>
      <c r="B44" s="79"/>
      <c r="C44" s="79"/>
      <c r="D44" s="79"/>
      <c r="E44" s="79"/>
      <c r="F44" s="79"/>
      <c r="G44" s="79"/>
      <c r="H44" s="48"/>
      <c r="I44" s="48"/>
    </row>
    <row r="45" spans="1:9" ht="15">
      <c r="A45" s="48"/>
      <c r="B45" s="79"/>
      <c r="C45" s="79"/>
      <c r="D45" s="79"/>
      <c r="E45" s="79"/>
      <c r="F45" s="80" t="s">
        <v>96</v>
      </c>
      <c r="G45" s="80"/>
      <c r="H45" s="81" t="s">
        <v>4</v>
      </c>
      <c r="I45" s="79" t="s">
        <v>97</v>
      </c>
    </row>
    <row r="46" spans="1:9" ht="15">
      <c r="A46" s="48"/>
      <c r="B46" s="79"/>
      <c r="C46" s="79"/>
      <c r="D46" s="79"/>
      <c r="E46" s="79"/>
      <c r="F46" s="82"/>
      <c r="G46" s="82"/>
      <c r="H46" s="52"/>
      <c r="I46" s="79"/>
    </row>
    <row r="47" spans="1:9" ht="15">
      <c r="A47" s="48"/>
      <c r="B47" s="83" t="s">
        <v>98</v>
      </c>
      <c r="C47" s="83"/>
      <c r="D47" s="83"/>
      <c r="E47" s="79"/>
      <c r="F47" s="79"/>
      <c r="G47" s="84" t="s">
        <v>99</v>
      </c>
      <c r="H47" s="84"/>
      <c r="I47" s="84"/>
    </row>
    <row r="48" spans="1:9" ht="15">
      <c r="A48" s="48"/>
      <c r="B48" s="83"/>
      <c r="C48" s="83"/>
      <c r="D48" s="83"/>
      <c r="E48" s="79"/>
      <c r="F48" s="79"/>
      <c r="G48" s="84"/>
      <c r="H48" s="84"/>
      <c r="I48" s="84"/>
    </row>
    <row r="49" spans="1:9" ht="15">
      <c r="A49" s="48"/>
      <c r="B49" s="83"/>
      <c r="C49" s="83"/>
      <c r="D49" s="83"/>
      <c r="E49" s="79"/>
      <c r="F49" s="79"/>
      <c r="G49" s="84"/>
      <c r="H49" s="84"/>
      <c r="I49" s="84"/>
    </row>
    <row r="50" spans="1:9" ht="15">
      <c r="A50" s="48"/>
      <c r="B50" s="79"/>
      <c r="C50" s="79"/>
      <c r="D50" s="79"/>
      <c r="E50" s="79"/>
      <c r="F50" s="79"/>
      <c r="G50" s="79"/>
      <c r="H50" s="48"/>
      <c r="I50" s="48"/>
    </row>
    <row r="51" spans="1:9" ht="15">
      <c r="A51" s="48"/>
      <c r="B51" s="79"/>
      <c r="C51" s="79"/>
      <c r="D51" s="79"/>
      <c r="E51" s="79"/>
      <c r="F51" s="79"/>
      <c r="G51" s="79"/>
      <c r="H51" s="48"/>
      <c r="I51" s="48"/>
    </row>
    <row r="52" spans="1:9" ht="15">
      <c r="A52" s="85"/>
      <c r="B52" s="86"/>
      <c r="C52" s="86"/>
      <c r="D52" s="86"/>
      <c r="E52" s="86"/>
      <c r="F52" s="86"/>
      <c r="G52" s="86"/>
      <c r="H52" s="85"/>
      <c r="I52" s="85"/>
    </row>
    <row r="53" spans="1:9" ht="15">
      <c r="A53" s="48"/>
      <c r="B53" s="87"/>
      <c r="C53" s="87"/>
      <c r="D53" s="87"/>
      <c r="E53" s="87"/>
      <c r="F53" s="87"/>
      <c r="G53" s="87"/>
      <c r="H53" s="48"/>
      <c r="I53" s="48"/>
    </row>
    <row r="54" spans="1:9" ht="15">
      <c r="A54" s="48"/>
      <c r="B54" s="79" t="s">
        <v>100</v>
      </c>
      <c r="C54" s="78" t="s">
        <v>101</v>
      </c>
      <c r="D54" s="78"/>
      <c r="E54" s="78"/>
      <c r="F54" s="88">
        <v>1</v>
      </c>
      <c r="G54" s="89" t="s">
        <v>102</v>
      </c>
      <c r="H54" s="48"/>
      <c r="I54" s="48"/>
    </row>
    <row r="55" spans="1:9" ht="15">
      <c r="A55" s="48"/>
      <c r="B55" s="79"/>
      <c r="C55" s="79"/>
      <c r="D55" s="79"/>
      <c r="E55" s="79"/>
      <c r="F55" s="79"/>
      <c r="G55" s="79"/>
      <c r="H55" s="48"/>
      <c r="I55" s="48"/>
    </row>
    <row r="56" spans="1:9" ht="15">
      <c r="A56" s="48"/>
      <c r="B56" s="79"/>
      <c r="C56" s="79"/>
      <c r="D56" s="79"/>
      <c r="E56" s="79"/>
      <c r="F56" s="79"/>
      <c r="G56" s="79"/>
      <c r="H56" s="48"/>
      <c r="I56" s="48"/>
    </row>
    <row r="57" spans="1:9" ht="15">
      <c r="A57" s="48"/>
      <c r="B57" s="79"/>
      <c r="C57" s="79"/>
      <c r="D57" s="79"/>
      <c r="E57" s="79"/>
      <c r="F57" s="79"/>
      <c r="G57" s="79"/>
      <c r="H57" s="48"/>
      <c r="I57" s="48"/>
    </row>
    <row r="58" spans="2:7" ht="15">
      <c r="B58" s="89"/>
      <c r="C58" s="89"/>
      <c r="D58" s="89"/>
      <c r="E58" s="89"/>
      <c r="F58" s="89"/>
      <c r="G58" s="89"/>
    </row>
    <row r="59" spans="2:7" ht="15">
      <c r="B59" s="90"/>
      <c r="C59" s="90"/>
      <c r="D59" s="90"/>
      <c r="E59" s="90"/>
      <c r="F59" s="90"/>
      <c r="G59" s="90"/>
    </row>
    <row r="60" spans="2:7" ht="15">
      <c r="B60" s="90"/>
      <c r="C60" s="90"/>
      <c r="D60" s="90"/>
      <c r="E60" s="90"/>
      <c r="F60" s="90"/>
      <c r="G60" s="90"/>
    </row>
    <row r="61" spans="2:7" ht="15">
      <c r="B61" s="90"/>
      <c r="C61" s="90"/>
      <c r="D61" s="90"/>
      <c r="E61" s="90"/>
      <c r="F61" s="90"/>
      <c r="G61" s="90"/>
    </row>
    <row r="62" spans="2:7" ht="15">
      <c r="B62" s="90"/>
      <c r="C62" s="90"/>
      <c r="D62" s="90"/>
      <c r="E62" s="90"/>
      <c r="F62" s="90"/>
      <c r="G62" s="90"/>
    </row>
    <row r="63" spans="2:7" ht="15">
      <c r="B63" s="90"/>
      <c r="C63" s="90"/>
      <c r="D63" s="90"/>
      <c r="E63" s="90"/>
      <c r="F63" s="90"/>
      <c r="G63" s="90"/>
    </row>
    <row r="64" spans="2:7" ht="15">
      <c r="B64" s="90"/>
      <c r="C64" s="90"/>
      <c r="D64" s="90"/>
      <c r="E64" s="90"/>
      <c r="F64" s="90"/>
      <c r="G64" s="90"/>
    </row>
    <row r="65" spans="2:7" ht="15">
      <c r="B65" s="90"/>
      <c r="C65" s="90"/>
      <c r="D65" s="90"/>
      <c r="E65" s="90"/>
      <c r="F65" s="90"/>
      <c r="G65" s="90"/>
    </row>
    <row r="66" spans="2:7" ht="15">
      <c r="B66" s="90"/>
      <c r="C66" s="90"/>
      <c r="D66" s="90"/>
      <c r="E66" s="90"/>
      <c r="F66" s="90"/>
      <c r="G66" s="90"/>
    </row>
    <row r="67" spans="2:7" ht="15">
      <c r="B67" s="90"/>
      <c r="C67" s="90"/>
      <c r="D67" s="90"/>
      <c r="E67" s="90"/>
      <c r="F67" s="90"/>
      <c r="G67" s="90"/>
    </row>
    <row r="68" spans="2:7" ht="15">
      <c r="B68" s="90"/>
      <c r="C68" s="90"/>
      <c r="D68" s="90"/>
      <c r="E68" s="90"/>
      <c r="F68" s="90"/>
      <c r="G68" s="90"/>
    </row>
    <row r="69" spans="2:7" ht="15">
      <c r="B69" s="90"/>
      <c r="C69" s="90"/>
      <c r="D69" s="90"/>
      <c r="E69" s="90"/>
      <c r="F69" s="90"/>
      <c r="G69" s="90"/>
    </row>
  </sheetData>
  <sheetProtection selectLockedCells="1" selectUnlockedCells="1"/>
  <mergeCells count="49">
    <mergeCell ref="A1:H2"/>
    <mergeCell ref="D3:E3"/>
    <mergeCell ref="F5:H5"/>
    <mergeCell ref="A7:B7"/>
    <mergeCell ref="B9:I9"/>
    <mergeCell ref="B11:I11"/>
    <mergeCell ref="K11:R11"/>
    <mergeCell ref="B13:I13"/>
    <mergeCell ref="B15:I15"/>
    <mergeCell ref="B17:I17"/>
    <mergeCell ref="B19:I19"/>
    <mergeCell ref="A20:H20"/>
    <mergeCell ref="A21:H21"/>
    <mergeCell ref="A22:H22"/>
    <mergeCell ref="A23:H23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I36"/>
    <mergeCell ref="B37:G37"/>
    <mergeCell ref="B38:G38"/>
    <mergeCell ref="B39:G39"/>
    <mergeCell ref="B40:G40"/>
    <mergeCell ref="B41:G41"/>
    <mergeCell ref="B42:G42"/>
    <mergeCell ref="B43:G43"/>
    <mergeCell ref="F45:G45"/>
    <mergeCell ref="B47:D49"/>
    <mergeCell ref="G47:I49"/>
    <mergeCell ref="B52:G52"/>
    <mergeCell ref="C54:E54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52"/>
  <sheetViews>
    <sheetView workbookViewId="0" topLeftCell="A13">
      <selection activeCell="K49" sqref="K49"/>
    </sheetView>
  </sheetViews>
  <sheetFormatPr defaultColWidth="10.28125" defaultRowHeight="15"/>
  <cols>
    <col min="1" max="1" width="3.7109375" style="0" customWidth="1"/>
    <col min="2" max="2" width="4.28125" style="0" customWidth="1"/>
    <col min="3" max="3" width="12.8515625" style="0" customWidth="1"/>
    <col min="4" max="5" width="11.00390625" style="0" customWidth="1"/>
    <col min="6" max="6" width="3.00390625" style="0" customWidth="1"/>
    <col min="7" max="8" width="11.00390625" style="0" customWidth="1"/>
    <col min="9" max="9" width="17.421875" style="0" customWidth="1"/>
    <col min="10" max="10" width="12.8515625" style="0" customWidth="1"/>
    <col min="11" max="11" width="11.421875" style="48" customWidth="1"/>
    <col min="12" max="16384" width="11.00390625" style="0" customWidth="1"/>
  </cols>
  <sheetData>
    <row r="1" spans="1:10" ht="21">
      <c r="A1" s="91" t="s">
        <v>103</v>
      </c>
      <c r="B1" s="91"/>
      <c r="C1" s="91"/>
      <c r="D1" s="48"/>
      <c r="E1" s="48"/>
      <c r="F1" s="92" t="s">
        <v>104</v>
      </c>
      <c r="G1" s="92"/>
      <c r="H1" s="92"/>
      <c r="I1" s="92"/>
      <c r="J1" s="48"/>
    </row>
    <row r="2" spans="1:10" ht="15">
      <c r="A2" s="48"/>
      <c r="B2" s="48"/>
      <c r="C2" s="48"/>
      <c r="D2" s="48"/>
      <c r="E2" s="48"/>
      <c r="F2" s="93"/>
      <c r="G2" s="48"/>
      <c r="H2" s="48"/>
      <c r="I2" s="48"/>
      <c r="J2" s="48"/>
    </row>
    <row r="3" spans="1:10" ht="15.75">
      <c r="A3" s="94" t="s">
        <v>105</v>
      </c>
      <c r="B3" s="94"/>
      <c r="C3" s="94"/>
      <c r="D3" s="57"/>
      <c r="E3" s="48"/>
      <c r="F3" s="74"/>
      <c r="G3" s="95" t="s">
        <v>106</v>
      </c>
      <c r="H3" s="95"/>
      <c r="I3" s="48"/>
      <c r="J3" s="48"/>
    </row>
    <row r="4" spans="1:10" ht="15">
      <c r="A4" s="48"/>
      <c r="B4" s="48"/>
      <c r="C4" s="48"/>
      <c r="D4" s="48"/>
      <c r="E4" s="48"/>
      <c r="F4" s="12"/>
      <c r="G4" s="95" t="s">
        <v>107</v>
      </c>
      <c r="H4" s="95"/>
      <c r="I4" s="48"/>
      <c r="J4" s="48"/>
    </row>
    <row r="5" spans="1:10" ht="15">
      <c r="A5" s="48"/>
      <c r="B5" s="48"/>
      <c r="C5" s="48"/>
      <c r="D5" s="48"/>
      <c r="E5" s="48"/>
      <c r="F5" s="74"/>
      <c r="G5" s="95" t="s">
        <v>108</v>
      </c>
      <c r="H5" s="95"/>
      <c r="I5" s="48"/>
      <c r="J5" s="48"/>
    </row>
    <row r="6" spans="1:10" ht="15">
      <c r="A6" s="48"/>
      <c r="B6" s="48"/>
      <c r="C6" s="48"/>
      <c r="D6" s="48"/>
      <c r="E6" s="48"/>
      <c r="F6" s="74" t="s">
        <v>109</v>
      </c>
      <c r="G6" s="95" t="s">
        <v>110</v>
      </c>
      <c r="H6" s="95"/>
      <c r="I6" s="48"/>
      <c r="J6" s="48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51" t="s">
        <v>111</v>
      </c>
      <c r="G8" s="51"/>
      <c r="H8" s="51"/>
      <c r="I8" s="48"/>
      <c r="J8" s="48"/>
    </row>
    <row r="9" spans="1:10" ht="1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48" t="s">
        <v>112</v>
      </c>
      <c r="B10" s="74"/>
      <c r="C10" s="96"/>
      <c r="D10" s="56" t="s">
        <v>113</v>
      </c>
      <c r="E10" s="56"/>
      <c r="F10" s="56"/>
      <c r="G10" s="56"/>
      <c r="H10" s="56"/>
      <c r="I10" s="56"/>
      <c r="J10" s="48"/>
    </row>
    <row r="11" spans="1:10" ht="15">
      <c r="A11" s="48"/>
      <c r="B11" s="74"/>
      <c r="C11" s="48"/>
      <c r="D11" s="56" t="s">
        <v>114</v>
      </c>
      <c r="E11" s="56"/>
      <c r="F11" s="56"/>
      <c r="G11" s="56"/>
      <c r="H11" s="56"/>
      <c r="I11" s="56"/>
      <c r="J11" s="48"/>
    </row>
    <row r="12" spans="1:10" ht="15">
      <c r="A12" s="48"/>
      <c r="B12" s="12" t="s">
        <v>109</v>
      </c>
      <c r="C12" s="48"/>
      <c r="D12" s="56" t="s">
        <v>195</v>
      </c>
      <c r="E12" s="56"/>
      <c r="F12" s="56"/>
      <c r="G12" s="56"/>
      <c r="H12" s="56"/>
      <c r="I12" s="56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68" t="s">
        <v>70</v>
      </c>
      <c r="E14" s="68"/>
      <c r="F14" s="68"/>
      <c r="G14" s="68"/>
      <c r="H14" s="48"/>
      <c r="I14" s="48"/>
      <c r="J14" s="48"/>
    </row>
    <row r="15" spans="1:10" ht="1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">
      <c r="A16" s="52" t="s">
        <v>71</v>
      </c>
      <c r="B16" s="52"/>
      <c r="C16" s="52"/>
      <c r="D16" s="52"/>
      <c r="E16" s="52"/>
      <c r="F16" s="48"/>
      <c r="G16" s="48"/>
      <c r="H16" s="48"/>
      <c r="I16" s="48"/>
      <c r="J16" s="48"/>
    </row>
    <row r="17" spans="1:10" ht="15">
      <c r="A17" s="56" t="s">
        <v>72</v>
      </c>
      <c r="B17" s="56"/>
      <c r="C17" s="56" t="s">
        <v>116</v>
      </c>
      <c r="D17" s="56"/>
      <c r="E17" s="56"/>
      <c r="F17" s="56"/>
      <c r="G17" s="56"/>
      <c r="H17" s="56"/>
      <c r="I17" s="56"/>
      <c r="J17" s="19">
        <f>SUM('HZ OR Lostau'!I25)</f>
        <v>1490</v>
      </c>
    </row>
    <row r="18" spans="1:10" ht="15">
      <c r="A18" s="56" t="s">
        <v>74</v>
      </c>
      <c r="B18" s="56"/>
      <c r="C18" s="56" t="s">
        <v>75</v>
      </c>
      <c r="D18" s="56"/>
      <c r="E18" s="56"/>
      <c r="F18" s="56"/>
      <c r="G18" s="56"/>
      <c r="H18" s="56"/>
      <c r="I18" s="56"/>
      <c r="J18" s="97">
        <f>SUM('HZ OR Lostau'!I26)</f>
        <v>233</v>
      </c>
    </row>
    <row r="19" spans="1:10" ht="15">
      <c r="A19" s="56" t="s">
        <v>76</v>
      </c>
      <c r="B19" s="56"/>
      <c r="C19" s="56" t="s">
        <v>77</v>
      </c>
      <c r="D19" s="56"/>
      <c r="E19" s="56"/>
      <c r="F19" s="56"/>
      <c r="G19" s="56"/>
      <c r="H19" s="56"/>
      <c r="I19" s="56"/>
      <c r="J19" s="97">
        <f>SUM('HZ OR Lostau'!I27)</f>
        <v>0</v>
      </c>
    </row>
    <row r="20" spans="1:10" ht="15">
      <c r="A20" s="56" t="s">
        <v>78</v>
      </c>
      <c r="B20" s="56"/>
      <c r="C20" s="56" t="s">
        <v>79</v>
      </c>
      <c r="D20" s="56"/>
      <c r="E20" s="56"/>
      <c r="F20" s="56"/>
      <c r="G20" s="56"/>
      <c r="H20" s="56"/>
      <c r="I20" s="56"/>
      <c r="J20" s="97">
        <f>SUM('OR Lostau'!A11:B11)</f>
        <v>1723</v>
      </c>
    </row>
    <row r="21" spans="1:10" ht="15">
      <c r="A21" s="56" t="s">
        <v>80</v>
      </c>
      <c r="B21" s="56"/>
      <c r="C21" s="56" t="s">
        <v>81</v>
      </c>
      <c r="D21" s="56"/>
      <c r="E21" s="56"/>
      <c r="F21" s="56"/>
      <c r="G21" s="56"/>
      <c r="H21" s="56"/>
      <c r="I21" s="56"/>
      <c r="J21" s="97">
        <f>SUM('OR Lostau'!D11:E11)</f>
        <v>991</v>
      </c>
    </row>
    <row r="22" spans="1:10" ht="15">
      <c r="A22" s="56" t="s">
        <v>82</v>
      </c>
      <c r="B22" s="56"/>
      <c r="C22" s="56" t="s">
        <v>83</v>
      </c>
      <c r="D22" s="56"/>
      <c r="E22" s="56"/>
      <c r="F22" s="56"/>
      <c r="G22" s="56"/>
      <c r="H22" s="56"/>
      <c r="I22" s="56"/>
      <c r="J22" s="97">
        <f>SUM('HZ OR Lostau'!I30)</f>
        <v>222</v>
      </c>
    </row>
    <row r="23" spans="1:10" ht="15">
      <c r="A23" s="56" t="s">
        <v>84</v>
      </c>
      <c r="B23" s="56"/>
      <c r="C23" s="56" t="s">
        <v>85</v>
      </c>
      <c r="D23" s="56"/>
      <c r="E23" s="56"/>
      <c r="F23" s="56"/>
      <c r="G23" s="56"/>
      <c r="H23" s="56"/>
      <c r="I23" s="56"/>
      <c r="J23" s="97">
        <f>SUM('OR Lostau'!E14)</f>
        <v>26</v>
      </c>
    </row>
    <row r="24" spans="1:10" ht="15">
      <c r="A24" s="56" t="s">
        <v>86</v>
      </c>
      <c r="B24" s="56"/>
      <c r="C24" s="56" t="s">
        <v>87</v>
      </c>
      <c r="D24" s="56"/>
      <c r="E24" s="56"/>
      <c r="F24" s="56"/>
      <c r="G24" s="56"/>
      <c r="H24" s="56"/>
      <c r="I24" s="56"/>
      <c r="J24" s="97">
        <f>SUM('OR Lostau'!E16)</f>
        <v>965</v>
      </c>
    </row>
    <row r="25" spans="1:10" ht="15">
      <c r="A25" s="56" t="s">
        <v>45</v>
      </c>
      <c r="B25" s="56"/>
      <c r="C25" s="56" t="s">
        <v>88</v>
      </c>
      <c r="D25" s="56"/>
      <c r="E25" s="56"/>
      <c r="F25" s="56"/>
      <c r="G25" s="56"/>
      <c r="H25" s="56"/>
      <c r="I25" s="56"/>
      <c r="J25" s="97">
        <f>SUM('OR Lostau'!G14)</f>
        <v>2845</v>
      </c>
    </row>
    <row r="26" spans="1:10" ht="15">
      <c r="A26" s="56" t="s">
        <v>89</v>
      </c>
      <c r="B26" s="56"/>
      <c r="C26" s="56" t="s">
        <v>90</v>
      </c>
      <c r="D26" s="56"/>
      <c r="E26" s="56"/>
      <c r="F26" s="56"/>
      <c r="G26" s="56"/>
      <c r="H26" s="56"/>
      <c r="I26" s="56"/>
      <c r="J26" s="98">
        <v>7</v>
      </c>
    </row>
    <row r="27" spans="1:13" ht="15">
      <c r="A27" s="99"/>
      <c r="B27" s="99"/>
      <c r="C27" s="99"/>
      <c r="D27" s="99"/>
      <c r="E27" s="99"/>
      <c r="F27" s="99"/>
      <c r="G27" s="99"/>
      <c r="H27" s="99"/>
      <c r="I27" s="99"/>
      <c r="J27" s="48"/>
      <c r="M27" s="150"/>
    </row>
    <row r="28" spans="1:10" ht="15">
      <c r="A28" s="56" t="s">
        <v>117</v>
      </c>
      <c r="B28" s="56"/>
      <c r="C28" s="56"/>
      <c r="D28" s="56"/>
      <c r="E28" s="56"/>
      <c r="F28" s="56"/>
      <c r="G28" s="56"/>
      <c r="H28" s="56"/>
      <c r="I28" s="56"/>
      <c r="J28" s="48"/>
    </row>
    <row r="29" spans="1:10" ht="15">
      <c r="A29" s="100" t="s">
        <v>92</v>
      </c>
      <c r="B29" s="100"/>
      <c r="C29" s="101" t="s">
        <v>118</v>
      </c>
      <c r="D29" s="101"/>
      <c r="E29" s="101"/>
      <c r="F29" s="101"/>
      <c r="G29" s="101"/>
      <c r="H29" s="101"/>
      <c r="I29" s="102" t="s">
        <v>94</v>
      </c>
      <c r="J29" s="102" t="s">
        <v>90</v>
      </c>
    </row>
    <row r="30" spans="1:10" ht="15">
      <c r="A30" s="12">
        <v>1</v>
      </c>
      <c r="B30" s="12"/>
      <c r="C30" s="73" t="s">
        <v>25</v>
      </c>
      <c r="D30" s="73"/>
      <c r="E30" s="73"/>
      <c r="F30" s="73"/>
      <c r="G30" s="73"/>
      <c r="H30" s="73"/>
      <c r="I30" s="74">
        <f>SUM('OR Lostau'!I21)</f>
        <v>1457</v>
      </c>
      <c r="J30" s="75">
        <f>SUM(J26*I30/J25)</f>
        <v>3.584885764499121</v>
      </c>
    </row>
    <row r="31" spans="1:10" ht="15">
      <c r="A31" s="12">
        <v>2</v>
      </c>
      <c r="B31" s="12"/>
      <c r="C31" s="73" t="s">
        <v>31</v>
      </c>
      <c r="D31" s="73"/>
      <c r="E31" s="73"/>
      <c r="F31" s="73"/>
      <c r="G31" s="73"/>
      <c r="H31" s="73"/>
      <c r="I31" s="74">
        <f>SUM('OR Lostau'!I27)</f>
        <v>456</v>
      </c>
      <c r="J31" s="75">
        <f>SUM(J26*I31/J25)</f>
        <v>1.1219683655536028</v>
      </c>
    </row>
    <row r="32" spans="1:10" ht="15">
      <c r="A32" s="12">
        <v>3</v>
      </c>
      <c r="B32" s="12"/>
      <c r="C32" s="73" t="s">
        <v>168</v>
      </c>
      <c r="D32" s="73"/>
      <c r="E32" s="73"/>
      <c r="F32" s="73"/>
      <c r="G32" s="73"/>
      <c r="H32" s="73"/>
      <c r="I32" s="74">
        <f>SUM('OR Lostau'!I30)</f>
        <v>435</v>
      </c>
      <c r="J32" s="75">
        <f>SUM(J26*I32/J25)</f>
        <v>1.070298769771529</v>
      </c>
    </row>
    <row r="33" spans="1:10" ht="15">
      <c r="A33" s="12">
        <v>4</v>
      </c>
      <c r="B33" s="12"/>
      <c r="C33" s="73" t="s">
        <v>191</v>
      </c>
      <c r="D33" s="73"/>
      <c r="E33" s="73"/>
      <c r="F33" s="73"/>
      <c r="G33" s="73"/>
      <c r="H33" s="73"/>
      <c r="I33" s="74">
        <f>SUM('OR Lostau'!I32)</f>
        <v>497</v>
      </c>
      <c r="J33" s="75">
        <f>SUM(7*I33/J25)</f>
        <v>1.2228471001757468</v>
      </c>
    </row>
    <row r="34" spans="1:10" ht="15">
      <c r="A34" s="48"/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5">
      <c r="A35" s="20"/>
      <c r="B35" s="20"/>
      <c r="C35" s="52" t="s">
        <v>119</v>
      </c>
      <c r="D35" s="52"/>
      <c r="E35" s="52"/>
      <c r="F35" s="52"/>
      <c r="G35" s="52"/>
      <c r="H35" s="52"/>
      <c r="I35" s="48"/>
      <c r="J35" s="48"/>
    </row>
    <row r="36" spans="1:10" ht="15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5">
      <c r="A37" s="56" t="s">
        <v>120</v>
      </c>
      <c r="B37" s="56"/>
      <c r="C37" s="56"/>
      <c r="D37" s="56"/>
      <c r="E37" s="52"/>
      <c r="F37" s="103" t="s">
        <v>121</v>
      </c>
      <c r="G37" s="103"/>
      <c r="H37" s="103"/>
      <c r="I37" s="103"/>
      <c r="J37" s="104"/>
    </row>
    <row r="38" spans="1:10" ht="15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5">
      <c r="A39" s="4" t="s">
        <v>54</v>
      </c>
      <c r="B39" s="4"/>
      <c r="C39" s="105">
        <v>43613</v>
      </c>
      <c r="D39" s="105"/>
      <c r="E39" s="106" t="s">
        <v>112</v>
      </c>
      <c r="F39" s="81" t="s">
        <v>122</v>
      </c>
      <c r="G39" s="81"/>
      <c r="H39" s="81"/>
      <c r="I39" s="81"/>
      <c r="J39" s="104" t="s">
        <v>123</v>
      </c>
    </row>
    <row r="40" spans="1:10" ht="15">
      <c r="A40" s="48"/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15">
      <c r="A41" s="56" t="s">
        <v>124</v>
      </c>
      <c r="B41" s="56"/>
      <c r="C41" s="56"/>
      <c r="D41" s="56"/>
      <c r="E41" s="48"/>
      <c r="F41" s="48"/>
      <c r="G41" s="48"/>
      <c r="H41" s="48"/>
      <c r="I41" s="48"/>
      <c r="J41" s="48"/>
    </row>
    <row r="42" spans="1:10" ht="15">
      <c r="A42" s="107" t="s">
        <v>99</v>
      </c>
      <c r="B42" s="107"/>
      <c r="C42" s="107"/>
      <c r="D42" s="107"/>
      <c r="E42" s="48"/>
      <c r="F42" s="48"/>
      <c r="G42" s="48"/>
      <c r="H42" s="48"/>
      <c r="I42" s="48"/>
      <c r="J42" s="48"/>
    </row>
    <row r="43" spans="1:10" ht="15">
      <c r="A43" s="107"/>
      <c r="B43" s="107"/>
      <c r="C43" s="107"/>
      <c r="D43" s="107"/>
      <c r="E43" s="48"/>
      <c r="F43" s="48"/>
      <c r="G43" s="48"/>
      <c r="H43" s="48"/>
      <c r="I43" s="48"/>
      <c r="J43" s="48"/>
    </row>
    <row r="44" spans="1:10" ht="15">
      <c r="A44" s="107"/>
      <c r="B44" s="107"/>
      <c r="C44" s="107"/>
      <c r="D44" s="107"/>
      <c r="E44" s="48"/>
      <c r="F44" s="48"/>
      <c r="G44" s="48"/>
      <c r="H44" s="48"/>
      <c r="I44" s="48"/>
      <c r="J44" s="48"/>
    </row>
    <row r="45" spans="1:10" ht="1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5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" customHeight="1">
      <c r="A47" s="108" t="s">
        <v>125</v>
      </c>
      <c r="B47" s="108"/>
      <c r="C47" s="108"/>
      <c r="D47" s="108"/>
      <c r="E47" s="108"/>
      <c r="F47" s="109"/>
      <c r="G47" s="110" t="s">
        <v>126</v>
      </c>
      <c r="H47" s="110"/>
      <c r="I47" s="110"/>
      <c r="J47" s="110"/>
    </row>
    <row r="48" spans="1:10" ht="15">
      <c r="A48" s="108"/>
      <c r="B48" s="108"/>
      <c r="C48" s="108"/>
      <c r="D48" s="108"/>
      <c r="E48" s="108"/>
      <c r="F48" s="109"/>
      <c r="G48" s="110"/>
      <c r="H48" s="110"/>
      <c r="I48" s="110"/>
      <c r="J48" s="110"/>
    </row>
    <row r="49" spans="1:10" ht="15" customHeight="1">
      <c r="A49" s="108" t="s">
        <v>127</v>
      </c>
      <c r="B49" s="108"/>
      <c r="C49" s="108"/>
      <c r="D49" s="108"/>
      <c r="E49" s="108"/>
      <c r="F49" s="109"/>
      <c r="G49" s="110" t="s">
        <v>196</v>
      </c>
      <c r="H49" s="110"/>
      <c r="I49" s="110"/>
      <c r="J49" s="110"/>
    </row>
    <row r="50" spans="1:10" ht="15">
      <c r="A50" s="108"/>
      <c r="B50" s="108"/>
      <c r="C50" s="108"/>
      <c r="D50" s="108"/>
      <c r="E50" s="108"/>
      <c r="F50" s="109"/>
      <c r="G50" s="110"/>
      <c r="H50" s="110"/>
      <c r="I50" s="110"/>
      <c r="J50" s="110"/>
    </row>
    <row r="51" spans="1:10" ht="15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5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="48" customFormat="1" ht="15"/>
    <row r="54" s="48" customFormat="1" ht="15"/>
    <row r="55" s="48" customFormat="1" ht="15"/>
  </sheetData>
  <sheetProtection selectLockedCells="1" selectUnlockedCells="1"/>
  <mergeCells count="53">
    <mergeCell ref="F1:I1"/>
    <mergeCell ref="A3:C3"/>
    <mergeCell ref="G3:H3"/>
    <mergeCell ref="G4:H4"/>
    <mergeCell ref="G5:H5"/>
    <mergeCell ref="G6:H6"/>
    <mergeCell ref="F8:H8"/>
    <mergeCell ref="D10:I10"/>
    <mergeCell ref="D11:I11"/>
    <mergeCell ref="D12:I12"/>
    <mergeCell ref="D14:G14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8:I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  <mergeCell ref="A35:B35"/>
    <mergeCell ref="A37:D37"/>
    <mergeCell ref="F37:I37"/>
    <mergeCell ref="A39:B39"/>
    <mergeCell ref="C39:D39"/>
    <mergeCell ref="A41:D41"/>
    <mergeCell ref="A42:D44"/>
    <mergeCell ref="A47:E48"/>
    <mergeCell ref="G47:J48"/>
    <mergeCell ref="A49:E50"/>
    <mergeCell ref="G49:J50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38"/>
  <sheetViews>
    <sheetView workbookViewId="0" topLeftCell="A5">
      <selection activeCell="C28" sqref="C28"/>
    </sheetView>
  </sheetViews>
  <sheetFormatPr defaultColWidth="10.28125" defaultRowHeight="15"/>
  <cols>
    <col min="1" max="1" width="12.00390625" style="0" customWidth="1"/>
    <col min="2" max="2" width="17.7109375" style="0" customWidth="1"/>
    <col min="3" max="3" width="7.140625" style="0" customWidth="1"/>
    <col min="4" max="4" width="11.00390625" style="0" customWidth="1"/>
    <col min="5" max="5" width="22.7109375" style="0" customWidth="1"/>
    <col min="6" max="6" width="20.7109375" style="0" customWidth="1"/>
    <col min="7" max="7" width="11.421875" style="1" customWidth="1"/>
    <col min="8" max="16384" width="11.0039062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s="2" t="s">
        <v>3</v>
      </c>
    </row>
    <row r="3" spans="1:2" ht="15">
      <c r="A3" t="s">
        <v>4</v>
      </c>
      <c r="B3" t="s">
        <v>5</v>
      </c>
    </row>
    <row r="4" spans="1:5" ht="15">
      <c r="A4" t="s">
        <v>6</v>
      </c>
      <c r="B4" s="4" t="s">
        <v>197</v>
      </c>
      <c r="C4" s="4"/>
      <c r="D4" s="4"/>
      <c r="E4" s="4"/>
    </row>
    <row r="6" spans="2:6" ht="15.75">
      <c r="B6" s="3" t="s">
        <v>8</v>
      </c>
      <c r="C6" s="3"/>
      <c r="D6" s="3"/>
      <c r="E6" s="3"/>
      <c r="F6" s="3"/>
    </row>
    <row r="7" spans="2:6" ht="15">
      <c r="B7" s="4" t="s">
        <v>198</v>
      </c>
      <c r="C7" s="4"/>
      <c r="D7" s="4"/>
      <c r="E7" s="4"/>
      <c r="F7" s="4"/>
    </row>
    <row r="8" spans="2:6" ht="15">
      <c r="B8" s="4" t="s">
        <v>10</v>
      </c>
      <c r="C8" s="4"/>
      <c r="D8" s="4"/>
      <c r="E8" s="4"/>
      <c r="F8" s="4"/>
    </row>
    <row r="10" spans="1:4" ht="15">
      <c r="A10" t="s">
        <v>11</v>
      </c>
      <c r="D10" t="s">
        <v>12</v>
      </c>
    </row>
    <row r="11" spans="1:15" ht="15">
      <c r="A11" s="5">
        <v>357</v>
      </c>
      <c r="B11" s="5"/>
      <c r="D11" s="5">
        <f>SUM(D14+D16)</f>
        <v>240</v>
      </c>
      <c r="E11" s="5"/>
      <c r="I11" s="6"/>
      <c r="J11" s="6"/>
      <c r="K11" s="6"/>
      <c r="L11" s="6"/>
      <c r="M11" s="6"/>
      <c r="N11" s="6"/>
      <c r="O11" s="6"/>
    </row>
    <row r="12" spans="9:15" ht="15">
      <c r="I12" s="6"/>
      <c r="J12" s="6"/>
      <c r="K12" s="6"/>
      <c r="L12" s="6"/>
      <c r="M12" s="6"/>
      <c r="N12" s="6"/>
      <c r="O12" s="6"/>
    </row>
    <row r="13" spans="9:15" ht="15">
      <c r="I13" s="6"/>
      <c r="J13" s="6"/>
      <c r="K13" s="6"/>
      <c r="L13" s="6"/>
      <c r="M13" s="6"/>
      <c r="N13" s="6"/>
      <c r="O13" s="6"/>
    </row>
    <row r="14" spans="1:15" ht="15">
      <c r="A14" t="s">
        <v>16</v>
      </c>
      <c r="D14" s="5">
        <v>8</v>
      </c>
      <c r="E14" s="111" t="s">
        <v>45</v>
      </c>
      <c r="F14" t="s">
        <v>131</v>
      </c>
      <c r="G14" s="5">
        <f>SUM(G31)</f>
        <v>689</v>
      </c>
      <c r="I14" s="6"/>
      <c r="J14" s="6"/>
      <c r="K14" s="6"/>
      <c r="L14" s="6"/>
      <c r="M14" s="6"/>
      <c r="N14" s="6"/>
      <c r="O14" s="6"/>
    </row>
    <row r="15" spans="4:15" ht="15">
      <c r="D15" s="1"/>
      <c r="I15" s="6"/>
      <c r="J15" s="6"/>
      <c r="K15" s="6"/>
      <c r="L15" s="6"/>
      <c r="M15" s="6"/>
      <c r="N15" s="6"/>
      <c r="O15" s="6"/>
    </row>
    <row r="16" spans="1:15" ht="15">
      <c r="A16" t="s">
        <v>18</v>
      </c>
      <c r="D16" s="5">
        <v>232</v>
      </c>
      <c r="E16" s="6"/>
      <c r="I16" s="6"/>
      <c r="J16" s="6"/>
      <c r="K16" s="6"/>
      <c r="L16" s="6"/>
      <c r="M16" s="6"/>
      <c r="N16" s="6"/>
      <c r="O16" s="6"/>
    </row>
    <row r="17" spans="9:15" ht="15">
      <c r="I17" s="6"/>
      <c r="J17" s="6"/>
      <c r="K17" s="6"/>
      <c r="L17" s="6"/>
      <c r="M17" s="6"/>
      <c r="N17" s="6"/>
      <c r="O17" s="6"/>
    </row>
    <row r="18" spans="2:15" ht="15">
      <c r="B18" s="6"/>
      <c r="D18" t="s">
        <v>19</v>
      </c>
      <c r="I18" s="6"/>
      <c r="J18" s="6"/>
      <c r="K18" s="6"/>
      <c r="L18" s="6"/>
      <c r="M18" s="6"/>
      <c r="N18" s="6"/>
      <c r="O18" s="6"/>
    </row>
    <row r="19" spans="1:15" ht="15">
      <c r="A19" s="19"/>
      <c r="B19" s="19"/>
      <c r="C19" s="19"/>
      <c r="D19" s="19"/>
      <c r="E19" s="19"/>
      <c r="F19" s="19"/>
      <c r="G19" s="20"/>
      <c r="I19" s="6"/>
      <c r="J19" s="6"/>
      <c r="K19" s="6"/>
      <c r="L19" s="6"/>
      <c r="M19" s="6"/>
      <c r="N19" s="6"/>
      <c r="O19" s="6"/>
    </row>
    <row r="20" spans="1:15" ht="15">
      <c r="A20" s="97" t="s">
        <v>20</v>
      </c>
      <c r="B20" s="97" t="s">
        <v>21</v>
      </c>
      <c r="C20" s="128"/>
      <c r="D20" s="128"/>
      <c r="E20" s="128"/>
      <c r="F20" s="128"/>
      <c r="G20" s="151" t="s">
        <v>22</v>
      </c>
      <c r="I20" s="6"/>
      <c r="J20" s="6"/>
      <c r="K20" s="6"/>
      <c r="L20" s="6"/>
      <c r="M20" s="6"/>
      <c r="N20" s="6"/>
      <c r="O20" s="6"/>
    </row>
    <row r="21" spans="1:7" ht="15">
      <c r="A21" s="129" t="s">
        <v>199</v>
      </c>
      <c r="B21" s="129" t="s">
        <v>198</v>
      </c>
      <c r="C21" s="146" t="s">
        <v>26</v>
      </c>
      <c r="D21" s="146"/>
      <c r="E21" s="146"/>
      <c r="F21" s="146"/>
      <c r="G21" s="28">
        <f>SUM(G22:G22)</f>
        <v>190</v>
      </c>
    </row>
    <row r="22" spans="1:7" ht="15">
      <c r="A22" s="129"/>
      <c r="B22" s="129"/>
      <c r="C22" s="131" t="s">
        <v>200</v>
      </c>
      <c r="D22" s="131"/>
      <c r="E22" s="131"/>
      <c r="F22" s="131"/>
      <c r="G22" s="152">
        <v>190</v>
      </c>
    </row>
    <row r="23" spans="1:7" ht="15">
      <c r="A23" s="129" t="s">
        <v>132</v>
      </c>
      <c r="B23" s="129" t="s">
        <v>31</v>
      </c>
      <c r="C23" s="146" t="s">
        <v>26</v>
      </c>
      <c r="D23" s="146"/>
      <c r="E23" s="146"/>
      <c r="F23" s="146"/>
      <c r="G23" s="153">
        <f>SUM(G24:G25)</f>
        <v>253</v>
      </c>
    </row>
    <row r="24" spans="1:7" ht="15">
      <c r="A24" s="129"/>
      <c r="B24" s="129"/>
      <c r="C24" s="131" t="s">
        <v>201</v>
      </c>
      <c r="D24" s="131"/>
      <c r="E24" s="131"/>
      <c r="F24" s="131"/>
      <c r="G24" s="154">
        <v>194</v>
      </c>
    </row>
    <row r="25" spans="1:7" ht="15">
      <c r="A25" s="129"/>
      <c r="B25" s="129"/>
      <c r="C25" s="131" t="s">
        <v>202</v>
      </c>
      <c r="D25" s="131"/>
      <c r="E25" s="131"/>
      <c r="F25" s="131"/>
      <c r="G25" s="155">
        <v>59</v>
      </c>
    </row>
    <row r="26" spans="1:7" ht="15" customHeight="1">
      <c r="A26" s="129" t="s">
        <v>203</v>
      </c>
      <c r="B26" s="136" t="s">
        <v>204</v>
      </c>
      <c r="C26" s="146" t="s">
        <v>26</v>
      </c>
      <c r="D26" s="146"/>
      <c r="E26" s="146"/>
      <c r="F26" s="146"/>
      <c r="G26" s="153">
        <f>SUM(G27:G30)</f>
        <v>246</v>
      </c>
    </row>
    <row r="27" spans="1:9" ht="15">
      <c r="A27" s="129"/>
      <c r="B27" s="136"/>
      <c r="C27" s="131" t="s">
        <v>205</v>
      </c>
      <c r="D27" s="131"/>
      <c r="E27" s="131"/>
      <c r="F27" s="131"/>
      <c r="G27" s="156">
        <v>130</v>
      </c>
      <c r="I27" s="6"/>
    </row>
    <row r="28" spans="1:7" ht="15">
      <c r="A28" s="129"/>
      <c r="B28" s="136"/>
      <c r="C28" s="131" t="s">
        <v>206</v>
      </c>
      <c r="D28" s="131"/>
      <c r="E28" s="131"/>
      <c r="F28" s="131"/>
      <c r="G28" s="154">
        <v>42</v>
      </c>
    </row>
    <row r="29" spans="1:7" ht="15">
      <c r="A29" s="129"/>
      <c r="B29" s="136"/>
      <c r="C29" s="132" t="s">
        <v>207</v>
      </c>
      <c r="D29" s="132"/>
      <c r="E29" s="132"/>
      <c r="F29" s="132"/>
      <c r="G29" s="157">
        <v>33</v>
      </c>
    </row>
    <row r="30" spans="1:7" ht="15">
      <c r="A30" s="129"/>
      <c r="B30" s="136"/>
      <c r="C30" s="132" t="s">
        <v>208</v>
      </c>
      <c r="D30" s="132"/>
      <c r="E30" s="132"/>
      <c r="F30" s="132"/>
      <c r="G30" s="158">
        <v>41</v>
      </c>
    </row>
    <row r="31" spans="1:7" ht="15">
      <c r="A31" s="139" t="s">
        <v>45</v>
      </c>
      <c r="B31" s="159" t="s">
        <v>46</v>
      </c>
      <c r="C31" s="159"/>
      <c r="D31" s="159"/>
      <c r="E31" s="159"/>
      <c r="F31" s="159"/>
      <c r="G31" s="141">
        <f>SUM(G21+G23+G26)</f>
        <v>689</v>
      </c>
    </row>
    <row r="32" spans="1:7" ht="15">
      <c r="A32" s="139"/>
      <c r="B32" s="159"/>
      <c r="C32" s="159"/>
      <c r="D32" s="159"/>
      <c r="E32" s="159"/>
      <c r="F32" s="159"/>
      <c r="G32" s="141"/>
    </row>
    <row r="34" spans="1:5" ht="15">
      <c r="A34" s="44" t="s">
        <v>47</v>
      </c>
      <c r="B34" s="44"/>
      <c r="C34" s="44"/>
      <c r="D34" s="45"/>
      <c r="E34" s="45"/>
    </row>
    <row r="36" spans="1:7" ht="15">
      <c r="A36" s="44" t="s">
        <v>48</v>
      </c>
      <c r="B36" s="44"/>
      <c r="C36" s="44"/>
      <c r="D36" s="45"/>
      <c r="E36" s="45"/>
      <c r="F36" t="s">
        <v>49</v>
      </c>
      <c r="G36" s="5"/>
    </row>
    <row r="38" spans="1:7" ht="15.75">
      <c r="A38" s="46" t="s">
        <v>50</v>
      </c>
      <c r="B38" s="46"/>
      <c r="C38" s="46"/>
      <c r="D38" s="46"/>
      <c r="E38" s="46"/>
      <c r="F38" s="46"/>
      <c r="G38" s="47"/>
    </row>
  </sheetData>
  <sheetProtection selectLockedCells="1" selectUnlockedCells="1"/>
  <mergeCells count="27">
    <mergeCell ref="B4:E4"/>
    <mergeCell ref="B6:F6"/>
    <mergeCell ref="B7:F7"/>
    <mergeCell ref="B8:F8"/>
    <mergeCell ref="A11:B11"/>
    <mergeCell ref="D11:E11"/>
    <mergeCell ref="A21:A22"/>
    <mergeCell ref="B21:B22"/>
    <mergeCell ref="C21:F21"/>
    <mergeCell ref="C22:F22"/>
    <mergeCell ref="A23:A25"/>
    <mergeCell ref="B23:B25"/>
    <mergeCell ref="C23:F23"/>
    <mergeCell ref="C24:F24"/>
    <mergeCell ref="C25:F25"/>
    <mergeCell ref="A26:A30"/>
    <mergeCell ref="B26:B30"/>
    <mergeCell ref="C26:F26"/>
    <mergeCell ref="C27:F27"/>
    <mergeCell ref="C28:F28"/>
    <mergeCell ref="C29:F29"/>
    <mergeCell ref="C30:F30"/>
    <mergeCell ref="A31:A32"/>
    <mergeCell ref="B31:F32"/>
    <mergeCell ref="G31:G32"/>
    <mergeCell ref="A34:C34"/>
    <mergeCell ref="A36:C36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7"/>
  <sheetViews>
    <sheetView workbookViewId="0" topLeftCell="B13">
      <selection activeCell="H40" sqref="H40"/>
    </sheetView>
  </sheetViews>
  <sheetFormatPr defaultColWidth="10.28125" defaultRowHeight="15"/>
  <cols>
    <col min="1" max="1" width="4.28125" style="0" customWidth="1"/>
    <col min="2" max="2" width="12.421875" style="0" customWidth="1"/>
    <col min="3" max="8" width="11.00390625" style="0" customWidth="1"/>
    <col min="9" max="9" width="12.7109375" style="0" customWidth="1"/>
    <col min="10" max="10" width="11.421875" style="48" customWidth="1"/>
    <col min="11" max="16384" width="11.00390625" style="0" customWidth="1"/>
  </cols>
  <sheetData>
    <row r="1" spans="1:9" ht="15" customHeight="1">
      <c r="A1" s="49" t="s">
        <v>51</v>
      </c>
      <c r="B1" s="49"/>
      <c r="C1" s="49"/>
      <c r="D1" s="49"/>
      <c r="E1" s="49"/>
      <c r="F1" s="49"/>
      <c r="G1" s="49"/>
      <c r="H1" s="49"/>
      <c r="I1" s="48"/>
    </row>
    <row r="2" spans="1:9" ht="15">
      <c r="A2" s="49"/>
      <c r="B2" s="49"/>
      <c r="C2" s="49"/>
      <c r="D2" s="49"/>
      <c r="E2" s="49"/>
      <c r="F2" s="49"/>
      <c r="G2" s="49"/>
      <c r="H2" s="49"/>
      <c r="I2" s="48"/>
    </row>
    <row r="3" spans="1:9" ht="15">
      <c r="A3" s="50" t="s">
        <v>52</v>
      </c>
      <c r="B3" s="50"/>
      <c r="C3" s="50"/>
      <c r="D3" s="51" t="s">
        <v>53</v>
      </c>
      <c r="E3" s="51"/>
      <c r="F3" s="50"/>
      <c r="G3" s="52" t="s">
        <v>54</v>
      </c>
      <c r="H3" s="53">
        <v>43611</v>
      </c>
      <c r="I3" s="48"/>
    </row>
    <row r="4" spans="1:9" ht="15">
      <c r="A4" s="48"/>
      <c r="B4" s="48"/>
      <c r="C4" s="48"/>
      <c r="D4" s="48"/>
      <c r="E4" s="48"/>
      <c r="F4" s="48"/>
      <c r="G4" s="48"/>
      <c r="H4" s="48"/>
      <c r="I4" s="48"/>
    </row>
    <row r="5" spans="1:9" ht="15">
      <c r="A5" s="54" t="s">
        <v>55</v>
      </c>
      <c r="B5" s="54"/>
      <c r="C5" s="54"/>
      <c r="D5" s="54"/>
      <c r="E5" s="54"/>
      <c r="F5" s="55" t="s">
        <v>209</v>
      </c>
      <c r="G5" s="55"/>
      <c r="H5" s="55"/>
      <c r="I5" s="48"/>
    </row>
    <row r="6" spans="1:9" ht="15">
      <c r="A6" s="48"/>
      <c r="B6" s="48"/>
      <c r="C6" s="48"/>
      <c r="D6" s="48"/>
      <c r="E6" s="48"/>
      <c r="F6" s="48"/>
      <c r="G6" s="48"/>
      <c r="H6" s="48"/>
      <c r="I6" s="48"/>
    </row>
    <row r="7" spans="1:9" ht="15">
      <c r="A7" s="56" t="s">
        <v>57</v>
      </c>
      <c r="B7" s="56"/>
      <c r="C7" s="48"/>
      <c r="D7" s="48"/>
      <c r="E7" s="48"/>
      <c r="F7" s="48"/>
      <c r="G7" s="48"/>
      <c r="H7" s="48"/>
      <c r="I7" s="48"/>
    </row>
    <row r="8" spans="1:9" ht="15">
      <c r="A8" s="48"/>
      <c r="B8" s="48"/>
      <c r="C8" s="48"/>
      <c r="D8" s="48"/>
      <c r="E8" s="48"/>
      <c r="F8" s="48"/>
      <c r="G8" s="48"/>
      <c r="H8" s="48"/>
      <c r="I8" s="48"/>
    </row>
    <row r="9" spans="1:9" ht="15">
      <c r="A9" s="48" t="s">
        <v>58</v>
      </c>
      <c r="B9" s="56" t="s">
        <v>59</v>
      </c>
      <c r="C9" s="56"/>
      <c r="D9" s="56"/>
      <c r="E9" s="56"/>
      <c r="F9" s="56"/>
      <c r="G9" s="56"/>
      <c r="H9" s="56"/>
      <c r="I9" s="56"/>
    </row>
    <row r="10" spans="1:9" ht="9.75" customHeight="1">
      <c r="A10" s="48"/>
      <c r="B10" s="57"/>
      <c r="C10" s="57"/>
      <c r="D10" s="57"/>
      <c r="E10" s="57"/>
      <c r="F10" s="57"/>
      <c r="G10" s="57"/>
      <c r="H10" s="57"/>
      <c r="I10" s="57"/>
    </row>
    <row r="11" spans="1:18" ht="29.25" customHeight="1">
      <c r="A11" s="58" t="s">
        <v>60</v>
      </c>
      <c r="B11" s="59" t="s">
        <v>61</v>
      </c>
      <c r="C11" s="59"/>
      <c r="D11" s="59"/>
      <c r="E11" s="59"/>
      <c r="F11" s="59"/>
      <c r="G11" s="59"/>
      <c r="H11" s="59"/>
      <c r="I11" s="59"/>
      <c r="K11" s="60"/>
      <c r="L11" s="60"/>
      <c r="M11" s="60"/>
      <c r="N11" s="60"/>
      <c r="O11" s="60"/>
      <c r="P11" s="60"/>
      <c r="Q11" s="60"/>
      <c r="R11" s="60"/>
    </row>
    <row r="12" spans="1:18" ht="9.75" customHeight="1">
      <c r="A12" s="58"/>
      <c r="B12" s="61"/>
      <c r="C12" s="61"/>
      <c r="D12" s="61"/>
      <c r="E12" s="61"/>
      <c r="F12" s="61"/>
      <c r="G12" s="61"/>
      <c r="H12" s="61"/>
      <c r="I12" s="61"/>
      <c r="K12" s="62"/>
      <c r="L12" s="62"/>
      <c r="M12" s="62"/>
      <c r="N12" s="62"/>
      <c r="O12" s="62"/>
      <c r="P12" s="62"/>
      <c r="Q12" s="62"/>
      <c r="R12" s="62"/>
    </row>
    <row r="13" spans="1:9" ht="30" customHeight="1">
      <c r="A13" s="58" t="s">
        <v>62</v>
      </c>
      <c r="B13" s="59" t="s">
        <v>63</v>
      </c>
      <c r="C13" s="59"/>
      <c r="D13" s="59"/>
      <c r="E13" s="59"/>
      <c r="F13" s="59"/>
      <c r="G13" s="59"/>
      <c r="H13" s="59"/>
      <c r="I13" s="59"/>
    </row>
    <row r="14" spans="1:9" ht="9.75" customHeight="1">
      <c r="A14" s="58"/>
      <c r="B14" s="61"/>
      <c r="C14" s="61"/>
      <c r="D14" s="61"/>
      <c r="E14" s="61"/>
      <c r="F14" s="61"/>
      <c r="G14" s="61"/>
      <c r="H14" s="61"/>
      <c r="I14" s="61"/>
    </row>
    <row r="15" spans="1:9" ht="44.25" customHeight="1">
      <c r="A15" s="58" t="s">
        <v>64</v>
      </c>
      <c r="B15" s="59" t="s">
        <v>65</v>
      </c>
      <c r="C15" s="59"/>
      <c r="D15" s="59"/>
      <c r="E15" s="59"/>
      <c r="F15" s="59"/>
      <c r="G15" s="59"/>
      <c r="H15" s="59"/>
      <c r="I15" s="59"/>
    </row>
    <row r="16" spans="1:9" ht="9.75" customHeight="1">
      <c r="A16" s="58"/>
      <c r="B16" s="61"/>
      <c r="C16" s="61"/>
      <c r="D16" s="61"/>
      <c r="E16" s="61"/>
      <c r="F16" s="61"/>
      <c r="G16" s="61"/>
      <c r="H16" s="61"/>
      <c r="I16" s="61"/>
    </row>
    <row r="17" spans="1:9" ht="15">
      <c r="A17" s="58" t="s">
        <v>66</v>
      </c>
      <c r="B17" s="56" t="s">
        <v>67</v>
      </c>
      <c r="C17" s="56"/>
      <c r="D17" s="56"/>
      <c r="E17" s="56"/>
      <c r="F17" s="56"/>
      <c r="G17" s="56"/>
      <c r="H17" s="56"/>
      <c r="I17" s="56"/>
    </row>
    <row r="18" spans="1:9" ht="9.75" customHeight="1">
      <c r="A18" s="58"/>
      <c r="B18" s="57"/>
      <c r="C18" s="57"/>
      <c r="D18" s="57"/>
      <c r="E18" s="57"/>
      <c r="F18" s="57"/>
      <c r="G18" s="57"/>
      <c r="H18" s="57"/>
      <c r="I18" s="57"/>
    </row>
    <row r="19" spans="1:9" ht="29.25" customHeight="1">
      <c r="A19" s="58" t="s">
        <v>68</v>
      </c>
      <c r="B19" s="59" t="s">
        <v>69</v>
      </c>
      <c r="C19" s="59"/>
      <c r="D19" s="59"/>
      <c r="E19" s="59"/>
      <c r="F19" s="59"/>
      <c r="G19" s="59"/>
      <c r="H19" s="59"/>
      <c r="I19" s="59"/>
    </row>
    <row r="20" spans="1:9" ht="15">
      <c r="A20" s="63"/>
      <c r="B20" s="63"/>
      <c r="C20" s="63"/>
      <c r="D20" s="63"/>
      <c r="E20" s="63"/>
      <c r="F20" s="63"/>
      <c r="G20" s="63"/>
      <c r="H20" s="63"/>
      <c r="I20" s="48"/>
    </row>
    <row r="21" spans="1:9" ht="15">
      <c r="A21" s="63"/>
      <c r="B21" s="63"/>
      <c r="C21" s="63"/>
      <c r="D21" s="63"/>
      <c r="E21" s="63"/>
      <c r="F21" s="63"/>
      <c r="G21" s="63"/>
      <c r="H21" s="63"/>
      <c r="I21" s="48"/>
    </row>
    <row r="22" spans="1:9" ht="15">
      <c r="A22" s="64" t="s">
        <v>70</v>
      </c>
      <c r="B22" s="64"/>
      <c r="C22" s="64"/>
      <c r="D22" s="64"/>
      <c r="E22" s="64"/>
      <c r="F22" s="64"/>
      <c r="G22" s="64"/>
      <c r="H22" s="64"/>
      <c r="I22" s="48"/>
    </row>
    <row r="23" spans="1:9" ht="15">
      <c r="A23" s="56" t="s">
        <v>71</v>
      </c>
      <c r="B23" s="56"/>
      <c r="C23" s="56"/>
      <c r="D23" s="56"/>
      <c r="E23" s="56"/>
      <c r="F23" s="56"/>
      <c r="G23" s="56"/>
      <c r="H23" s="56"/>
      <c r="I23" s="48"/>
    </row>
    <row r="24" spans="1:9" ht="15">
      <c r="A24" s="52"/>
      <c r="B24" s="52"/>
      <c r="C24" s="52"/>
      <c r="D24" s="52"/>
      <c r="E24" s="52"/>
      <c r="F24" s="52"/>
      <c r="G24" s="52"/>
      <c r="H24" s="52"/>
      <c r="I24" s="48"/>
    </row>
    <row r="25" spans="1:9" ht="15">
      <c r="A25" s="65" t="s">
        <v>72</v>
      </c>
      <c r="B25" s="68" t="s">
        <v>73</v>
      </c>
      <c r="C25" s="68"/>
      <c r="D25" s="68"/>
      <c r="E25" s="68"/>
      <c r="F25" s="68"/>
      <c r="G25" s="68"/>
      <c r="H25" s="68"/>
      <c r="I25" s="19">
        <v>307</v>
      </c>
    </row>
    <row r="26" spans="1:9" ht="15">
      <c r="A26" s="65" t="s">
        <v>74</v>
      </c>
      <c r="B26" s="56" t="s">
        <v>75</v>
      </c>
      <c r="C26" s="56"/>
      <c r="D26" s="56"/>
      <c r="E26" s="56"/>
      <c r="F26" s="56"/>
      <c r="G26" s="56"/>
      <c r="H26" s="56"/>
      <c r="I26" s="19">
        <v>50</v>
      </c>
    </row>
    <row r="27" spans="1:9" ht="15">
      <c r="A27" s="65" t="s">
        <v>76</v>
      </c>
      <c r="B27" s="56" t="s">
        <v>77</v>
      </c>
      <c r="C27" s="56"/>
      <c r="D27" s="56"/>
      <c r="E27" s="56"/>
      <c r="F27" s="56"/>
      <c r="G27" s="56"/>
      <c r="H27" s="56"/>
      <c r="I27" s="19">
        <v>0</v>
      </c>
    </row>
    <row r="28" spans="1:9" ht="15">
      <c r="A28" s="65" t="s">
        <v>78</v>
      </c>
      <c r="B28" s="56" t="s">
        <v>79</v>
      </c>
      <c r="C28" s="56"/>
      <c r="D28" s="56"/>
      <c r="E28" s="56"/>
      <c r="F28" s="56"/>
      <c r="G28" s="56"/>
      <c r="H28" s="56"/>
      <c r="I28" s="19">
        <f>SUM('OR Körbelitz'!A11:B11)</f>
        <v>357</v>
      </c>
    </row>
    <row r="29" spans="1:9" ht="15">
      <c r="A29" s="65" t="s">
        <v>80</v>
      </c>
      <c r="B29" s="56" t="s">
        <v>81</v>
      </c>
      <c r="C29" s="56"/>
      <c r="D29" s="56"/>
      <c r="E29" s="56"/>
      <c r="F29" s="56"/>
      <c r="G29" s="56"/>
      <c r="H29" s="56"/>
      <c r="I29" s="19">
        <f>SUM('OR Körbelitz'!D11:E11)</f>
        <v>240</v>
      </c>
    </row>
    <row r="30" spans="1:9" ht="15">
      <c r="A30" s="65" t="s">
        <v>82</v>
      </c>
      <c r="B30" s="56" t="s">
        <v>83</v>
      </c>
      <c r="C30" s="56"/>
      <c r="D30" s="56"/>
      <c r="E30" s="56"/>
      <c r="F30" s="56"/>
      <c r="G30" s="56"/>
      <c r="H30" s="56"/>
      <c r="I30" s="19">
        <v>46</v>
      </c>
    </row>
    <row r="31" spans="1:9" ht="15">
      <c r="A31" s="65" t="s">
        <v>84</v>
      </c>
      <c r="B31" s="56" t="s">
        <v>85</v>
      </c>
      <c r="C31" s="56"/>
      <c r="D31" s="56"/>
      <c r="E31" s="56"/>
      <c r="F31" s="56"/>
      <c r="G31" s="56"/>
      <c r="H31" s="56"/>
      <c r="I31" s="19">
        <f>SUM('OR Körbelitz'!D14)</f>
        <v>8</v>
      </c>
    </row>
    <row r="32" spans="1:9" ht="15">
      <c r="A32" s="65" t="s">
        <v>86</v>
      </c>
      <c r="B32" s="56" t="s">
        <v>87</v>
      </c>
      <c r="C32" s="56"/>
      <c r="D32" s="56"/>
      <c r="E32" s="56"/>
      <c r="F32" s="56"/>
      <c r="G32" s="56"/>
      <c r="H32" s="56"/>
      <c r="I32" s="19">
        <f>SUM('OR Körbelitz'!D16)</f>
        <v>232</v>
      </c>
    </row>
    <row r="33" spans="1:9" ht="15">
      <c r="A33" s="65" t="s">
        <v>45</v>
      </c>
      <c r="B33" s="56" t="s">
        <v>88</v>
      </c>
      <c r="C33" s="56"/>
      <c r="D33" s="56"/>
      <c r="E33" s="56"/>
      <c r="F33" s="56"/>
      <c r="G33" s="56"/>
      <c r="H33" s="56"/>
      <c r="I33" s="19">
        <f>SUM('OR Körbelitz'!G14)</f>
        <v>689</v>
      </c>
    </row>
    <row r="34" spans="1:9" ht="15">
      <c r="A34" s="65" t="s">
        <v>89</v>
      </c>
      <c r="B34" s="56" t="s">
        <v>90</v>
      </c>
      <c r="C34" s="56"/>
      <c r="D34" s="56"/>
      <c r="E34" s="56"/>
      <c r="F34" s="56"/>
      <c r="G34" s="56"/>
      <c r="H34" s="56"/>
      <c r="I34" s="67">
        <v>5</v>
      </c>
    </row>
    <row r="35" spans="1:9" ht="1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">
      <c r="A36" s="68" t="s">
        <v>91</v>
      </c>
      <c r="B36" s="68"/>
      <c r="C36" s="68"/>
      <c r="D36" s="68"/>
      <c r="E36" s="68"/>
      <c r="F36" s="68"/>
      <c r="G36" s="68"/>
      <c r="H36" s="68"/>
      <c r="I36" s="68"/>
    </row>
    <row r="37" spans="1:9" ht="30">
      <c r="A37" s="69" t="s">
        <v>92</v>
      </c>
      <c r="B37" s="70" t="s">
        <v>93</v>
      </c>
      <c r="C37" s="70"/>
      <c r="D37" s="70"/>
      <c r="E37" s="70"/>
      <c r="F37" s="70"/>
      <c r="G37" s="70"/>
      <c r="H37" s="71" t="s">
        <v>94</v>
      </c>
      <c r="I37" s="71" t="s">
        <v>90</v>
      </c>
    </row>
    <row r="38" spans="1:9" ht="15">
      <c r="A38" s="72">
        <v>1</v>
      </c>
      <c r="B38" s="73" t="s">
        <v>25</v>
      </c>
      <c r="C38" s="73"/>
      <c r="D38" s="73"/>
      <c r="E38" s="73"/>
      <c r="F38" s="73"/>
      <c r="G38" s="73"/>
      <c r="H38" s="74">
        <f>SUM('OR Körbelitz'!G21)</f>
        <v>190</v>
      </c>
      <c r="I38" s="75">
        <f>SUM('BK OR Körbelitz'!J30)</f>
        <v>1.3788098693759072</v>
      </c>
    </row>
    <row r="39" spans="1:9" ht="15">
      <c r="A39" s="72">
        <v>2</v>
      </c>
      <c r="B39" s="73" t="s">
        <v>31</v>
      </c>
      <c r="C39" s="73"/>
      <c r="D39" s="73"/>
      <c r="E39" s="73"/>
      <c r="F39" s="73"/>
      <c r="G39" s="73"/>
      <c r="H39" s="74">
        <f>SUM('OR Körbelitz'!G23)</f>
        <v>253</v>
      </c>
      <c r="I39" s="75">
        <f>SUM('BK OR Körbelitz'!J31)</f>
        <v>1.8359941944847604</v>
      </c>
    </row>
    <row r="40" spans="1:9" ht="15">
      <c r="A40" s="72">
        <v>3</v>
      </c>
      <c r="B40" s="73" t="s">
        <v>204</v>
      </c>
      <c r="C40" s="73"/>
      <c r="D40" s="73"/>
      <c r="E40" s="73"/>
      <c r="F40" s="73"/>
      <c r="G40" s="73"/>
      <c r="H40" s="74">
        <f>SUM('OR Körbelitz'!G26)</f>
        <v>246</v>
      </c>
      <c r="I40" s="75">
        <f>SUM('BK OR Körbelitz'!J32)</f>
        <v>1.7851959361393324</v>
      </c>
    </row>
    <row r="41" spans="1:9" ht="15">
      <c r="A41" s="48"/>
      <c r="B41" s="76" t="s">
        <v>95</v>
      </c>
      <c r="C41" s="76"/>
      <c r="D41" s="76"/>
      <c r="E41" s="76"/>
      <c r="F41" s="76"/>
      <c r="G41" s="76"/>
      <c r="H41" s="74">
        <f>SUM(H38:H40)</f>
        <v>689</v>
      </c>
      <c r="I41" s="75">
        <f>SUM(I38+I39+I40)</f>
        <v>5</v>
      </c>
    </row>
    <row r="42" spans="1:9" ht="15">
      <c r="A42" s="48"/>
      <c r="B42" s="79"/>
      <c r="C42" s="79"/>
      <c r="D42" s="79"/>
      <c r="E42" s="79"/>
      <c r="F42" s="79"/>
      <c r="G42" s="79"/>
      <c r="H42" s="48"/>
      <c r="I42" s="48"/>
    </row>
    <row r="43" spans="1:9" ht="15">
      <c r="A43" s="48"/>
      <c r="B43" s="79"/>
      <c r="C43" s="79"/>
      <c r="D43" s="79"/>
      <c r="E43" s="79"/>
      <c r="F43" s="80" t="s">
        <v>96</v>
      </c>
      <c r="G43" s="80"/>
      <c r="H43" s="81" t="s">
        <v>4</v>
      </c>
      <c r="I43" s="79" t="s">
        <v>97</v>
      </c>
    </row>
    <row r="44" spans="1:9" ht="15">
      <c r="A44" s="48"/>
      <c r="B44" s="79"/>
      <c r="C44" s="79"/>
      <c r="D44" s="79"/>
      <c r="E44" s="79"/>
      <c r="F44" s="82"/>
      <c r="G44" s="82"/>
      <c r="H44" s="52"/>
      <c r="I44" s="79"/>
    </row>
    <row r="45" spans="1:9" ht="15">
      <c r="A45" s="48"/>
      <c r="B45" s="83" t="s">
        <v>98</v>
      </c>
      <c r="C45" s="83"/>
      <c r="D45" s="83"/>
      <c r="E45" s="79"/>
      <c r="F45" s="79"/>
      <c r="G45" s="84" t="s">
        <v>99</v>
      </c>
      <c r="H45" s="84"/>
      <c r="I45" s="84"/>
    </row>
    <row r="46" spans="1:9" ht="15">
      <c r="A46" s="48"/>
      <c r="B46" s="83"/>
      <c r="C46" s="83"/>
      <c r="D46" s="83"/>
      <c r="E46" s="79"/>
      <c r="F46" s="79"/>
      <c r="G46" s="84"/>
      <c r="H46" s="84"/>
      <c r="I46" s="84"/>
    </row>
    <row r="47" spans="1:9" ht="15">
      <c r="A47" s="48"/>
      <c r="B47" s="83"/>
      <c r="C47" s="83"/>
      <c r="D47" s="83"/>
      <c r="E47" s="79"/>
      <c r="F47" s="79"/>
      <c r="G47" s="84"/>
      <c r="H47" s="84"/>
      <c r="I47" s="84"/>
    </row>
    <row r="48" spans="1:9" ht="15">
      <c r="A48" s="48"/>
      <c r="B48" s="79"/>
      <c r="C48" s="79"/>
      <c r="D48" s="79"/>
      <c r="E48" s="79"/>
      <c r="F48" s="79"/>
      <c r="G48" s="79"/>
      <c r="H48" s="48"/>
      <c r="I48" s="48"/>
    </row>
    <row r="49" spans="1:9" ht="15">
      <c r="A49" s="48"/>
      <c r="B49" s="79"/>
      <c r="C49" s="79"/>
      <c r="D49" s="79"/>
      <c r="E49" s="79"/>
      <c r="F49" s="79"/>
      <c r="G49" s="79"/>
      <c r="H49" s="48"/>
      <c r="I49" s="48"/>
    </row>
    <row r="50" spans="1:9" ht="15">
      <c r="A50" s="85"/>
      <c r="B50" s="86"/>
      <c r="C50" s="86"/>
      <c r="D50" s="86"/>
      <c r="E50" s="86"/>
      <c r="F50" s="86"/>
      <c r="G50" s="86"/>
      <c r="H50" s="85"/>
      <c r="I50" s="85"/>
    </row>
    <row r="51" spans="1:9" ht="15">
      <c r="A51" s="48"/>
      <c r="B51" s="87"/>
      <c r="C51" s="87"/>
      <c r="D51" s="87"/>
      <c r="E51" s="87"/>
      <c r="F51" s="87"/>
      <c r="G51" s="87"/>
      <c r="H51" s="48"/>
      <c r="I51" s="48"/>
    </row>
    <row r="52" spans="1:9" ht="15">
      <c r="A52" s="48"/>
      <c r="B52" s="79" t="s">
        <v>100</v>
      </c>
      <c r="C52" s="78" t="s">
        <v>101</v>
      </c>
      <c r="D52" s="78"/>
      <c r="E52" s="78"/>
      <c r="F52" s="88">
        <v>1</v>
      </c>
      <c r="G52" s="89" t="s">
        <v>102</v>
      </c>
      <c r="H52" s="48"/>
      <c r="I52" s="48"/>
    </row>
    <row r="53" spans="1:9" ht="15">
      <c r="A53" s="48"/>
      <c r="B53" s="79"/>
      <c r="C53" s="79"/>
      <c r="D53" s="79"/>
      <c r="E53" s="79"/>
      <c r="F53" s="79"/>
      <c r="G53" s="79"/>
      <c r="H53" s="48"/>
      <c r="I53" s="48"/>
    </row>
    <row r="54" spans="1:9" ht="15">
      <c r="A54" s="48"/>
      <c r="B54" s="79"/>
      <c r="C54" s="79"/>
      <c r="D54" s="79"/>
      <c r="E54" s="79"/>
      <c r="F54" s="79"/>
      <c r="G54" s="79"/>
      <c r="H54" s="48"/>
      <c r="I54" s="48"/>
    </row>
    <row r="55" spans="1:9" ht="15">
      <c r="A55" s="48"/>
      <c r="B55" s="79"/>
      <c r="C55" s="79"/>
      <c r="D55" s="79"/>
      <c r="E55" s="79"/>
      <c r="F55" s="79"/>
      <c r="G55" s="79"/>
      <c r="H55" s="48"/>
      <c r="I55" s="48"/>
    </row>
    <row r="56" spans="2:7" s="48" customFormat="1" ht="15">
      <c r="B56" s="79"/>
      <c r="C56" s="79"/>
      <c r="D56" s="79"/>
      <c r="E56" s="79"/>
      <c r="F56" s="79"/>
      <c r="G56" s="79"/>
    </row>
    <row r="57" spans="2:7" s="48" customFormat="1" ht="15">
      <c r="B57" s="78"/>
      <c r="C57" s="78"/>
      <c r="D57" s="78"/>
      <c r="E57" s="78"/>
      <c r="F57" s="78"/>
      <c r="G57" s="78"/>
    </row>
    <row r="58" spans="2:7" s="48" customFormat="1" ht="15">
      <c r="B58" s="78"/>
      <c r="C58" s="78"/>
      <c r="D58" s="78"/>
      <c r="E58" s="78"/>
      <c r="F58" s="78"/>
      <c r="G58" s="78"/>
    </row>
    <row r="59" spans="2:7" s="48" customFormat="1" ht="15">
      <c r="B59" s="78"/>
      <c r="C59" s="78"/>
      <c r="D59" s="78"/>
      <c r="E59" s="78"/>
      <c r="F59" s="78"/>
      <c r="G59" s="78"/>
    </row>
    <row r="60" spans="2:7" ht="15">
      <c r="B60" s="90"/>
      <c r="C60" s="90"/>
      <c r="D60" s="90"/>
      <c r="E60" s="90"/>
      <c r="F60" s="90"/>
      <c r="G60" s="90"/>
    </row>
    <row r="61" spans="2:7" ht="15">
      <c r="B61" s="90"/>
      <c r="C61" s="90"/>
      <c r="D61" s="90"/>
      <c r="E61" s="90"/>
      <c r="F61" s="90"/>
      <c r="G61" s="90"/>
    </row>
    <row r="62" spans="2:7" ht="15">
      <c r="B62" s="90"/>
      <c r="C62" s="90"/>
      <c r="D62" s="90"/>
      <c r="E62" s="90"/>
      <c r="F62" s="90"/>
      <c r="G62" s="90"/>
    </row>
    <row r="63" spans="2:7" ht="15">
      <c r="B63" s="90"/>
      <c r="C63" s="90"/>
      <c r="D63" s="90"/>
      <c r="E63" s="90"/>
      <c r="F63" s="90"/>
      <c r="G63" s="90"/>
    </row>
    <row r="64" spans="2:7" ht="15">
      <c r="B64" s="90"/>
      <c r="C64" s="90"/>
      <c r="D64" s="90"/>
      <c r="E64" s="90"/>
      <c r="F64" s="90"/>
      <c r="G64" s="90"/>
    </row>
    <row r="65" spans="2:7" ht="15">
      <c r="B65" s="90"/>
      <c r="C65" s="90"/>
      <c r="D65" s="90"/>
      <c r="E65" s="90"/>
      <c r="F65" s="90"/>
      <c r="G65" s="90"/>
    </row>
    <row r="66" spans="2:7" ht="15">
      <c r="B66" s="90"/>
      <c r="C66" s="90"/>
      <c r="D66" s="90"/>
      <c r="E66" s="90"/>
      <c r="F66" s="90"/>
      <c r="G66" s="90"/>
    </row>
    <row r="67" spans="2:7" ht="15">
      <c r="B67" s="90"/>
      <c r="C67" s="90"/>
      <c r="D67" s="90"/>
      <c r="E67" s="90"/>
      <c r="F67" s="90"/>
      <c r="G67" s="90"/>
    </row>
  </sheetData>
  <sheetProtection selectLockedCells="1" selectUnlockedCells="1"/>
  <mergeCells count="47">
    <mergeCell ref="A1:H2"/>
    <mergeCell ref="D3:E3"/>
    <mergeCell ref="F5:H5"/>
    <mergeCell ref="A7:B7"/>
    <mergeCell ref="B9:I9"/>
    <mergeCell ref="B11:I11"/>
    <mergeCell ref="K11:R11"/>
    <mergeCell ref="B13:I13"/>
    <mergeCell ref="B15:I15"/>
    <mergeCell ref="B17:I17"/>
    <mergeCell ref="B19:I19"/>
    <mergeCell ref="A20:H20"/>
    <mergeCell ref="A21:H21"/>
    <mergeCell ref="A22:H22"/>
    <mergeCell ref="A23:H23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I36"/>
    <mergeCell ref="B37:G37"/>
    <mergeCell ref="B38:G38"/>
    <mergeCell ref="B39:G39"/>
    <mergeCell ref="B40:G40"/>
    <mergeCell ref="B41:G41"/>
    <mergeCell ref="F43:G43"/>
    <mergeCell ref="B45:D47"/>
    <mergeCell ref="G45:I47"/>
    <mergeCell ref="B50:G50"/>
    <mergeCell ref="C52:E52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1"/>
  <sheetViews>
    <sheetView workbookViewId="0" topLeftCell="A1">
      <selection activeCell="C32" sqref="C32"/>
    </sheetView>
  </sheetViews>
  <sheetFormatPr defaultColWidth="10.28125" defaultRowHeight="15"/>
  <cols>
    <col min="1" max="1" width="3.7109375" style="0" customWidth="1"/>
    <col min="2" max="2" width="4.28125" style="0" customWidth="1"/>
    <col min="3" max="3" width="12.8515625" style="0" customWidth="1"/>
    <col min="4" max="5" width="11.00390625" style="0" customWidth="1"/>
    <col min="6" max="6" width="3.00390625" style="0" customWidth="1"/>
    <col min="7" max="8" width="11.00390625" style="0" customWidth="1"/>
    <col min="9" max="9" width="17.421875" style="0" customWidth="1"/>
    <col min="10" max="10" width="12.8515625" style="0" customWidth="1"/>
    <col min="11" max="11" width="11.421875" style="48" customWidth="1"/>
    <col min="12" max="16384" width="11.00390625" style="0" customWidth="1"/>
  </cols>
  <sheetData>
    <row r="1" spans="1:10" ht="21">
      <c r="A1" s="91" t="s">
        <v>103</v>
      </c>
      <c r="B1" s="91"/>
      <c r="C1" s="91"/>
      <c r="D1" s="48"/>
      <c r="E1" s="48"/>
      <c r="F1" s="92" t="s">
        <v>104</v>
      </c>
      <c r="G1" s="92"/>
      <c r="H1" s="92"/>
      <c r="I1" s="92"/>
      <c r="J1" s="48"/>
    </row>
    <row r="2" spans="1:10" ht="15">
      <c r="A2" s="48"/>
      <c r="B2" s="48"/>
      <c r="C2" s="48"/>
      <c r="D2" s="48"/>
      <c r="E2" s="48"/>
      <c r="F2" s="93"/>
      <c r="G2" s="48"/>
      <c r="H2" s="48"/>
      <c r="I2" s="48"/>
      <c r="J2" s="48"/>
    </row>
    <row r="3" spans="1:10" ht="15.75">
      <c r="A3" s="94" t="s">
        <v>105</v>
      </c>
      <c r="B3" s="94"/>
      <c r="C3" s="94"/>
      <c r="D3" s="57"/>
      <c r="E3" s="48"/>
      <c r="F3" s="74"/>
      <c r="G3" s="95" t="s">
        <v>106</v>
      </c>
      <c r="H3" s="95"/>
      <c r="I3" s="48"/>
      <c r="J3" s="48"/>
    </row>
    <row r="4" spans="1:10" ht="15">
      <c r="A4" s="48"/>
      <c r="B4" s="48"/>
      <c r="C4" s="48"/>
      <c r="D4" s="48"/>
      <c r="E4" s="48"/>
      <c r="F4" s="12"/>
      <c r="G4" s="95" t="s">
        <v>107</v>
      </c>
      <c r="H4" s="95"/>
      <c r="I4" s="48"/>
      <c r="J4" s="48"/>
    </row>
    <row r="5" spans="1:10" ht="15">
      <c r="A5" s="48"/>
      <c r="B5" s="48"/>
      <c r="C5" s="48"/>
      <c r="D5" s="48"/>
      <c r="E5" s="48"/>
      <c r="F5" s="74"/>
      <c r="G5" s="95" t="s">
        <v>108</v>
      </c>
      <c r="H5" s="95"/>
      <c r="I5" s="48"/>
      <c r="J5" s="48"/>
    </row>
    <row r="6" spans="1:10" ht="15">
      <c r="A6" s="48"/>
      <c r="B6" s="48"/>
      <c r="C6" s="48"/>
      <c r="D6" s="48"/>
      <c r="E6" s="48"/>
      <c r="F6" s="74" t="s">
        <v>109</v>
      </c>
      <c r="G6" s="95" t="s">
        <v>110</v>
      </c>
      <c r="H6" s="95"/>
      <c r="I6" s="48"/>
      <c r="J6" s="48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51" t="s">
        <v>111</v>
      </c>
      <c r="G8" s="51"/>
      <c r="H8" s="51"/>
      <c r="I8" s="48"/>
      <c r="J8" s="48"/>
    </row>
    <row r="9" spans="1:10" ht="1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48" t="s">
        <v>112</v>
      </c>
      <c r="B10" s="74"/>
      <c r="C10" s="96"/>
      <c r="D10" s="56" t="s">
        <v>113</v>
      </c>
      <c r="E10" s="56"/>
      <c r="F10" s="56"/>
      <c r="G10" s="56"/>
      <c r="H10" s="56"/>
      <c r="I10" s="56"/>
      <c r="J10" s="48"/>
    </row>
    <row r="11" spans="1:10" ht="15">
      <c r="A11" s="48"/>
      <c r="B11" s="74"/>
      <c r="C11" s="48"/>
      <c r="D11" s="56" t="s">
        <v>114</v>
      </c>
      <c r="E11" s="56"/>
      <c r="F11" s="56"/>
      <c r="G11" s="56"/>
      <c r="H11" s="56"/>
      <c r="I11" s="56"/>
      <c r="J11" s="48"/>
    </row>
    <row r="12" spans="1:10" ht="15">
      <c r="A12" s="48"/>
      <c r="B12" s="12" t="s">
        <v>109</v>
      </c>
      <c r="C12" s="48"/>
      <c r="D12" s="56" t="s">
        <v>210</v>
      </c>
      <c r="E12" s="56"/>
      <c r="F12" s="56"/>
      <c r="G12" s="56"/>
      <c r="H12" s="56"/>
      <c r="I12" s="56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68" t="s">
        <v>70</v>
      </c>
      <c r="E14" s="68"/>
      <c r="F14" s="68"/>
      <c r="G14" s="68"/>
      <c r="H14" s="48"/>
      <c r="I14" s="48"/>
      <c r="J14" s="48"/>
    </row>
    <row r="15" spans="1:10" ht="1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">
      <c r="A16" s="52" t="s">
        <v>71</v>
      </c>
      <c r="B16" s="52"/>
      <c r="C16" s="52"/>
      <c r="D16" s="52"/>
      <c r="E16" s="52"/>
      <c r="F16" s="48"/>
      <c r="G16" s="48"/>
      <c r="H16" s="48"/>
      <c r="I16" s="48"/>
      <c r="J16" s="48"/>
    </row>
    <row r="17" spans="1:10" ht="15">
      <c r="A17" s="56" t="s">
        <v>72</v>
      </c>
      <c r="B17" s="56"/>
      <c r="C17" s="56" t="s">
        <v>116</v>
      </c>
      <c r="D17" s="56"/>
      <c r="E17" s="56"/>
      <c r="F17" s="56"/>
      <c r="G17" s="56"/>
      <c r="H17" s="56"/>
      <c r="I17" s="56"/>
      <c r="J17" s="19">
        <f>SUM('HZ OR Körbelitz'!I25)</f>
        <v>307</v>
      </c>
    </row>
    <row r="18" spans="1:10" ht="15">
      <c r="A18" s="56" t="s">
        <v>74</v>
      </c>
      <c r="B18" s="56"/>
      <c r="C18" s="56" t="s">
        <v>75</v>
      </c>
      <c r="D18" s="56"/>
      <c r="E18" s="56"/>
      <c r="F18" s="56"/>
      <c r="G18" s="56"/>
      <c r="H18" s="56"/>
      <c r="I18" s="56"/>
      <c r="J18" s="97">
        <f>SUM('HZ OR Körbelitz'!I26)</f>
        <v>50</v>
      </c>
    </row>
    <row r="19" spans="1:10" ht="15">
      <c r="A19" s="56" t="s">
        <v>76</v>
      </c>
      <c r="B19" s="56"/>
      <c r="C19" s="56" t="s">
        <v>77</v>
      </c>
      <c r="D19" s="56"/>
      <c r="E19" s="56"/>
      <c r="F19" s="56"/>
      <c r="G19" s="56"/>
      <c r="H19" s="56"/>
      <c r="I19" s="56"/>
      <c r="J19" s="97">
        <f>SUM('HZ OR Körbelitz'!I27)</f>
        <v>0</v>
      </c>
    </row>
    <row r="20" spans="1:10" ht="15">
      <c r="A20" s="56" t="s">
        <v>78</v>
      </c>
      <c r="B20" s="56"/>
      <c r="C20" s="56" t="s">
        <v>79</v>
      </c>
      <c r="D20" s="56"/>
      <c r="E20" s="56"/>
      <c r="F20" s="56"/>
      <c r="G20" s="56"/>
      <c r="H20" s="56"/>
      <c r="I20" s="56"/>
      <c r="J20" s="97">
        <f>SUM('OR Körbelitz'!A11:B11)</f>
        <v>357</v>
      </c>
    </row>
    <row r="21" spans="1:10" ht="15">
      <c r="A21" s="56" t="s">
        <v>80</v>
      </c>
      <c r="B21" s="56"/>
      <c r="C21" s="56" t="s">
        <v>81</v>
      </c>
      <c r="D21" s="56"/>
      <c r="E21" s="56"/>
      <c r="F21" s="56"/>
      <c r="G21" s="56"/>
      <c r="H21" s="56"/>
      <c r="I21" s="56"/>
      <c r="J21" s="97">
        <f>SUM('OR Körbelitz'!D11:E11)</f>
        <v>240</v>
      </c>
    </row>
    <row r="22" spans="1:10" ht="15">
      <c r="A22" s="56" t="s">
        <v>82</v>
      </c>
      <c r="B22" s="56"/>
      <c r="C22" s="56" t="s">
        <v>83</v>
      </c>
      <c r="D22" s="56"/>
      <c r="E22" s="56"/>
      <c r="F22" s="56"/>
      <c r="G22" s="56"/>
      <c r="H22" s="56"/>
      <c r="I22" s="56"/>
      <c r="J22" s="97">
        <f>SUM('HZ OR Körbelitz'!I30)</f>
        <v>46</v>
      </c>
    </row>
    <row r="23" spans="1:10" ht="15">
      <c r="A23" s="56" t="s">
        <v>84</v>
      </c>
      <c r="B23" s="56"/>
      <c r="C23" s="56" t="s">
        <v>85</v>
      </c>
      <c r="D23" s="56"/>
      <c r="E23" s="56"/>
      <c r="F23" s="56"/>
      <c r="G23" s="56"/>
      <c r="H23" s="56"/>
      <c r="I23" s="56"/>
      <c r="J23" s="97">
        <f>SUM('OR Körbelitz'!D14)</f>
        <v>8</v>
      </c>
    </row>
    <row r="24" spans="1:10" ht="15">
      <c r="A24" s="56" t="s">
        <v>86</v>
      </c>
      <c r="B24" s="56"/>
      <c r="C24" s="56" t="s">
        <v>87</v>
      </c>
      <c r="D24" s="56"/>
      <c r="E24" s="56"/>
      <c r="F24" s="56"/>
      <c r="G24" s="56"/>
      <c r="H24" s="56"/>
      <c r="I24" s="56"/>
      <c r="J24" s="97">
        <f>SUM('OR Körbelitz'!D16)</f>
        <v>232</v>
      </c>
    </row>
    <row r="25" spans="1:10" ht="15">
      <c r="A25" s="56" t="s">
        <v>45</v>
      </c>
      <c r="B25" s="56"/>
      <c r="C25" s="56" t="s">
        <v>88</v>
      </c>
      <c r="D25" s="56"/>
      <c r="E25" s="56"/>
      <c r="F25" s="56"/>
      <c r="G25" s="56"/>
      <c r="H25" s="56"/>
      <c r="I25" s="56"/>
      <c r="J25" s="97">
        <f>SUM('OR Körbelitz'!G14)</f>
        <v>689</v>
      </c>
    </row>
    <row r="26" spans="1:10" ht="15">
      <c r="A26" s="56" t="s">
        <v>89</v>
      </c>
      <c r="B26" s="56"/>
      <c r="C26" s="56" t="s">
        <v>90</v>
      </c>
      <c r="D26" s="56"/>
      <c r="E26" s="56"/>
      <c r="F26" s="56"/>
      <c r="G26" s="56"/>
      <c r="H26" s="56"/>
      <c r="I26" s="56"/>
      <c r="J26" s="98">
        <v>5</v>
      </c>
    </row>
    <row r="27" spans="1:10" ht="15">
      <c r="A27" s="99"/>
      <c r="B27" s="99"/>
      <c r="C27" s="99"/>
      <c r="D27" s="99"/>
      <c r="E27" s="99"/>
      <c r="F27" s="99"/>
      <c r="G27" s="99"/>
      <c r="H27" s="99"/>
      <c r="I27" s="99"/>
      <c r="J27" s="48"/>
    </row>
    <row r="28" spans="1:10" ht="15">
      <c r="A28" s="56" t="s">
        <v>117</v>
      </c>
      <c r="B28" s="56"/>
      <c r="C28" s="56"/>
      <c r="D28" s="56"/>
      <c r="E28" s="56"/>
      <c r="F28" s="56"/>
      <c r="G28" s="56"/>
      <c r="H28" s="56"/>
      <c r="I28" s="56"/>
      <c r="J28" s="48"/>
    </row>
    <row r="29" spans="1:10" ht="15">
      <c r="A29" s="100" t="s">
        <v>92</v>
      </c>
      <c r="B29" s="100"/>
      <c r="C29" s="101" t="s">
        <v>118</v>
      </c>
      <c r="D29" s="101"/>
      <c r="E29" s="101"/>
      <c r="F29" s="101"/>
      <c r="G29" s="101"/>
      <c r="H29" s="101"/>
      <c r="I29" s="102" t="s">
        <v>94</v>
      </c>
      <c r="J29" s="102" t="s">
        <v>90</v>
      </c>
    </row>
    <row r="30" spans="1:10" ht="15">
      <c r="A30" s="12">
        <v>1</v>
      </c>
      <c r="B30" s="12"/>
      <c r="C30" s="73" t="s">
        <v>25</v>
      </c>
      <c r="D30" s="73"/>
      <c r="E30" s="73"/>
      <c r="F30" s="73"/>
      <c r="G30" s="73"/>
      <c r="H30" s="73"/>
      <c r="I30" s="74">
        <f>SUM('OR Körbelitz'!G21)</f>
        <v>190</v>
      </c>
      <c r="J30" s="75">
        <f>SUM(5*I30/J25)</f>
        <v>1.3788098693759072</v>
      </c>
    </row>
    <row r="31" spans="1:10" ht="15">
      <c r="A31" s="12">
        <v>2</v>
      </c>
      <c r="B31" s="12"/>
      <c r="C31" s="73" t="s">
        <v>31</v>
      </c>
      <c r="D31" s="73"/>
      <c r="E31" s="73"/>
      <c r="F31" s="73"/>
      <c r="G31" s="73"/>
      <c r="H31" s="73"/>
      <c r="I31" s="74">
        <f>SUM('OR Körbelitz'!G23)</f>
        <v>253</v>
      </c>
      <c r="J31" s="75">
        <f>SUM(5*I31/J25)</f>
        <v>1.8359941944847604</v>
      </c>
    </row>
    <row r="32" spans="1:10" ht="15">
      <c r="A32" s="12">
        <v>3</v>
      </c>
      <c r="B32" s="12"/>
      <c r="C32" s="73" t="s">
        <v>204</v>
      </c>
      <c r="D32" s="73"/>
      <c r="E32" s="73"/>
      <c r="F32" s="73"/>
      <c r="G32" s="73"/>
      <c r="H32" s="73"/>
      <c r="I32" s="74">
        <f>SUM('OR Körbelitz'!G26)</f>
        <v>246</v>
      </c>
      <c r="J32" s="75">
        <f>SUM(5*I32/J25)</f>
        <v>1.7851959361393324</v>
      </c>
    </row>
    <row r="33" spans="1:10" ht="1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">
      <c r="A34" s="20"/>
      <c r="B34" s="20"/>
      <c r="C34" s="52" t="s">
        <v>119</v>
      </c>
      <c r="D34" s="52"/>
      <c r="E34" s="52"/>
      <c r="F34" s="52"/>
      <c r="G34" s="52"/>
      <c r="H34" s="52"/>
      <c r="I34" s="48"/>
      <c r="J34" s="48"/>
    </row>
    <row r="35" spans="1:10" ht="1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">
      <c r="A36" s="56" t="s">
        <v>120</v>
      </c>
      <c r="B36" s="56"/>
      <c r="C36" s="56"/>
      <c r="D36" s="56"/>
      <c r="E36" s="52"/>
      <c r="F36" s="103" t="s">
        <v>121</v>
      </c>
      <c r="G36" s="103"/>
      <c r="H36" s="103"/>
      <c r="I36" s="103"/>
      <c r="J36" s="104"/>
    </row>
    <row r="37" spans="1:10" ht="1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5">
      <c r="A38" s="4" t="s">
        <v>54</v>
      </c>
      <c r="B38" s="4"/>
      <c r="C38" s="105">
        <v>43613</v>
      </c>
      <c r="D38" s="105"/>
      <c r="E38" s="106" t="s">
        <v>112</v>
      </c>
      <c r="F38" s="81" t="s">
        <v>122</v>
      </c>
      <c r="G38" s="81"/>
      <c r="H38" s="81"/>
      <c r="I38" s="81"/>
      <c r="J38" s="104" t="s">
        <v>123</v>
      </c>
    </row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5">
      <c r="A40" s="56" t="s">
        <v>124</v>
      </c>
      <c r="B40" s="56"/>
      <c r="C40" s="56"/>
      <c r="D40" s="56"/>
      <c r="E40" s="48"/>
      <c r="F40" s="48"/>
      <c r="G40" s="48"/>
      <c r="H40" s="48"/>
      <c r="I40" s="48"/>
      <c r="J40" s="48"/>
    </row>
    <row r="41" spans="1:10" ht="15">
      <c r="A41" s="107" t="s">
        <v>99</v>
      </c>
      <c r="B41" s="107"/>
      <c r="C41" s="107"/>
      <c r="D41" s="107"/>
      <c r="E41" s="48"/>
      <c r="F41" s="48"/>
      <c r="G41" s="48"/>
      <c r="H41" s="48"/>
      <c r="I41" s="48"/>
      <c r="J41" s="48"/>
    </row>
    <row r="42" spans="1:10" ht="15">
      <c r="A42" s="107"/>
      <c r="B42" s="107"/>
      <c r="C42" s="107"/>
      <c r="D42" s="107"/>
      <c r="E42" s="48"/>
      <c r="F42" s="48"/>
      <c r="G42" s="48"/>
      <c r="H42" s="48"/>
      <c r="I42" s="48"/>
      <c r="J42" s="48"/>
    </row>
    <row r="43" spans="1:10" ht="15">
      <c r="A43" s="107"/>
      <c r="B43" s="107"/>
      <c r="C43" s="107"/>
      <c r="D43" s="107"/>
      <c r="E43" s="48"/>
      <c r="F43" s="48"/>
      <c r="G43" s="48"/>
      <c r="H43" s="48"/>
      <c r="I43" s="48"/>
      <c r="J43" s="48"/>
    </row>
    <row r="44" spans="1:10" ht="1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5" customHeight="1">
      <c r="A46" s="108" t="s">
        <v>125</v>
      </c>
      <c r="B46" s="108"/>
      <c r="C46" s="108"/>
      <c r="D46" s="108"/>
      <c r="E46" s="108"/>
      <c r="F46" s="109"/>
      <c r="G46" s="110" t="s">
        <v>126</v>
      </c>
      <c r="H46" s="110"/>
      <c r="I46" s="110"/>
      <c r="J46" s="110"/>
    </row>
    <row r="47" spans="1:10" ht="15">
      <c r="A47" s="108"/>
      <c r="B47" s="108"/>
      <c r="C47" s="108"/>
      <c r="D47" s="108"/>
      <c r="E47" s="108"/>
      <c r="F47" s="109"/>
      <c r="G47" s="110"/>
      <c r="H47" s="110"/>
      <c r="I47" s="110"/>
      <c r="J47" s="110"/>
    </row>
    <row r="48" spans="1:10" ht="15" customHeight="1">
      <c r="A48" s="108" t="s">
        <v>127</v>
      </c>
      <c r="B48" s="108"/>
      <c r="C48" s="108"/>
      <c r="D48" s="108"/>
      <c r="E48" s="108"/>
      <c r="F48" s="109"/>
      <c r="G48" s="110" t="s">
        <v>211</v>
      </c>
      <c r="H48" s="110"/>
      <c r="I48" s="110"/>
      <c r="J48" s="110"/>
    </row>
    <row r="49" spans="1:10" ht="15">
      <c r="A49" s="108"/>
      <c r="B49" s="108"/>
      <c r="C49" s="108"/>
      <c r="D49" s="108"/>
      <c r="E49" s="108"/>
      <c r="F49" s="109"/>
      <c r="G49" s="110"/>
      <c r="H49" s="110"/>
      <c r="I49" s="110"/>
      <c r="J49" s="110"/>
    </row>
    <row r="50" spans="1:10" ht="15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5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</sheetData>
  <sheetProtection selectLockedCells="1" selectUnlockedCells="1"/>
  <mergeCells count="51">
    <mergeCell ref="F1:I1"/>
    <mergeCell ref="A3:C3"/>
    <mergeCell ref="G3:H3"/>
    <mergeCell ref="G4:H4"/>
    <mergeCell ref="G5:H5"/>
    <mergeCell ref="G6:H6"/>
    <mergeCell ref="F8:H8"/>
    <mergeCell ref="D10:I10"/>
    <mergeCell ref="D11:I11"/>
    <mergeCell ref="D12:I12"/>
    <mergeCell ref="D14:G14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8:I28"/>
    <mergeCell ref="A29:B29"/>
    <mergeCell ref="C29:H29"/>
    <mergeCell ref="A30:B30"/>
    <mergeCell ref="C30:H30"/>
    <mergeCell ref="A31:B31"/>
    <mergeCell ref="C31:H31"/>
    <mergeCell ref="A32:B32"/>
    <mergeCell ref="C32:H32"/>
    <mergeCell ref="A34:B34"/>
    <mergeCell ref="A36:D36"/>
    <mergeCell ref="F36:I36"/>
    <mergeCell ref="A38:B38"/>
    <mergeCell ref="C38:D38"/>
    <mergeCell ref="A40:D40"/>
    <mergeCell ref="A41:D43"/>
    <mergeCell ref="A46:E47"/>
    <mergeCell ref="G46:J47"/>
    <mergeCell ref="A48:E49"/>
    <mergeCell ref="G48:J49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40"/>
  <sheetViews>
    <sheetView workbookViewId="0" topLeftCell="A4">
      <selection activeCell="C32" sqref="C32"/>
    </sheetView>
  </sheetViews>
  <sheetFormatPr defaultColWidth="10.28125" defaultRowHeight="15"/>
  <cols>
    <col min="1" max="1" width="12.00390625" style="0" customWidth="1"/>
    <col min="2" max="2" width="17.7109375" style="0" customWidth="1"/>
    <col min="3" max="3" width="7.140625" style="0" customWidth="1"/>
    <col min="4" max="4" width="11.00390625" style="0" customWidth="1"/>
    <col min="5" max="5" width="22.7109375" style="0" customWidth="1"/>
    <col min="6" max="6" width="20.7109375" style="0" customWidth="1"/>
    <col min="7" max="7" width="11.421875" style="1" customWidth="1"/>
    <col min="8" max="16384" width="11.0039062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s="2" t="s">
        <v>3</v>
      </c>
    </row>
    <row r="3" spans="1:2" ht="15">
      <c r="A3" t="s">
        <v>4</v>
      </c>
      <c r="B3" t="s">
        <v>5</v>
      </c>
    </row>
    <row r="4" spans="1:6" ht="15">
      <c r="A4" t="s">
        <v>6</v>
      </c>
      <c r="B4" s="160" t="s">
        <v>212</v>
      </c>
      <c r="C4" s="160"/>
      <c r="D4" s="160"/>
      <c r="E4" s="160"/>
      <c r="F4" s="160"/>
    </row>
    <row r="6" spans="2:6" ht="15.75">
      <c r="B6" s="3" t="s">
        <v>8</v>
      </c>
      <c r="C6" s="3"/>
      <c r="D6" s="3"/>
      <c r="E6" s="3"/>
      <c r="F6" s="3"/>
    </row>
    <row r="7" spans="2:6" ht="15">
      <c r="B7" s="4" t="s">
        <v>213</v>
      </c>
      <c r="C7" s="4"/>
      <c r="D7" s="4"/>
      <c r="E7" s="4"/>
      <c r="F7" s="4"/>
    </row>
    <row r="8" spans="2:6" ht="15">
      <c r="B8" s="4" t="s">
        <v>10</v>
      </c>
      <c r="C8" s="4"/>
      <c r="D8" s="4"/>
      <c r="E8" s="4"/>
      <c r="F8" s="4"/>
    </row>
    <row r="10" spans="1:4" ht="15">
      <c r="A10" t="s">
        <v>11</v>
      </c>
      <c r="D10" t="s">
        <v>12</v>
      </c>
    </row>
    <row r="11" spans="1:15" ht="15">
      <c r="A11" s="5">
        <v>1187</v>
      </c>
      <c r="B11" s="5"/>
      <c r="D11" s="5">
        <f>SUM(E14+E16)</f>
        <v>782</v>
      </c>
      <c r="E11" s="5"/>
      <c r="I11" s="6"/>
      <c r="J11" s="6"/>
      <c r="K11" s="6"/>
      <c r="L11" s="6"/>
      <c r="M11" s="6"/>
      <c r="N11" s="6"/>
      <c r="O11" s="6"/>
    </row>
    <row r="12" spans="9:15" ht="15">
      <c r="I12" s="6"/>
      <c r="J12" s="6"/>
      <c r="K12" s="6"/>
      <c r="L12" s="6"/>
      <c r="M12" s="6"/>
      <c r="N12" s="6"/>
      <c r="O12" s="6"/>
    </row>
    <row r="13" spans="3:15" ht="15">
      <c r="C13" s="12" t="s">
        <v>13</v>
      </c>
      <c r="D13" s="12" t="s">
        <v>23</v>
      </c>
      <c r="E13" s="12" t="s">
        <v>214</v>
      </c>
      <c r="I13" s="6"/>
      <c r="J13" s="6"/>
      <c r="K13" s="6"/>
      <c r="L13" s="6"/>
      <c r="M13" s="6"/>
      <c r="N13" s="6"/>
      <c r="O13" s="6"/>
    </row>
    <row r="14" spans="1:15" ht="15">
      <c r="A14" t="s">
        <v>16</v>
      </c>
      <c r="C14" s="12">
        <v>23</v>
      </c>
      <c r="D14" s="12">
        <v>2</v>
      </c>
      <c r="E14" s="12">
        <f>SUM(C14:D14)</f>
        <v>25</v>
      </c>
      <c r="F14" t="s">
        <v>180</v>
      </c>
      <c r="G14" s="5">
        <f>SUM(I33)</f>
        <v>2262</v>
      </c>
      <c r="I14" s="6"/>
      <c r="J14" s="6"/>
      <c r="K14" s="6"/>
      <c r="L14" s="6"/>
      <c r="M14" s="6"/>
      <c r="N14" s="6"/>
      <c r="O14" s="6"/>
    </row>
    <row r="15" spans="3:15" ht="15">
      <c r="C15" s="125"/>
      <c r="D15" s="6"/>
      <c r="E15" s="126"/>
      <c r="I15" s="6"/>
      <c r="J15" s="6"/>
      <c r="K15" s="6"/>
      <c r="L15" s="6"/>
      <c r="M15" s="6"/>
      <c r="N15" s="6"/>
      <c r="O15" s="6"/>
    </row>
    <row r="16" spans="1:15" ht="15">
      <c r="A16" t="s">
        <v>18</v>
      </c>
      <c r="C16" s="12">
        <v>601</v>
      </c>
      <c r="D16" s="12">
        <v>156</v>
      </c>
      <c r="E16" s="12">
        <f>SUM(C16:D16)</f>
        <v>757</v>
      </c>
      <c r="I16" s="6"/>
      <c r="J16" s="6"/>
      <c r="K16" s="6"/>
      <c r="L16" s="6"/>
      <c r="M16" s="6"/>
      <c r="N16" s="6"/>
      <c r="O16" s="6"/>
    </row>
    <row r="17" spans="9:15" ht="15">
      <c r="I17" s="6"/>
      <c r="J17" s="6"/>
      <c r="K17" s="6"/>
      <c r="L17" s="6"/>
      <c r="M17" s="6"/>
      <c r="N17" s="6"/>
      <c r="O17" s="6"/>
    </row>
    <row r="18" spans="2:15" ht="15">
      <c r="B18" s="6"/>
      <c r="D18" t="s">
        <v>19</v>
      </c>
      <c r="I18" s="6"/>
      <c r="J18" s="6"/>
      <c r="K18" s="6"/>
      <c r="L18" s="6"/>
      <c r="M18" s="6"/>
      <c r="N18" s="6"/>
      <c r="O18" s="6"/>
    </row>
    <row r="19" spans="1:15" ht="15">
      <c r="A19" s="19"/>
      <c r="B19" s="19"/>
      <c r="C19" s="19"/>
      <c r="D19" s="19"/>
      <c r="E19" s="19"/>
      <c r="F19" s="19"/>
      <c r="G19" s="127"/>
      <c r="I19" s="6"/>
      <c r="J19" s="6"/>
      <c r="K19" s="6"/>
      <c r="L19" s="6" t="s">
        <v>215</v>
      </c>
      <c r="M19" s="6"/>
      <c r="N19" s="6"/>
      <c r="O19" s="6"/>
    </row>
    <row r="20" spans="1:15" ht="15">
      <c r="A20" s="97" t="s">
        <v>20</v>
      </c>
      <c r="B20" s="97" t="s">
        <v>21</v>
      </c>
      <c r="C20" s="128"/>
      <c r="D20" s="128"/>
      <c r="E20" s="128"/>
      <c r="F20" s="128"/>
      <c r="G20" s="12" t="s">
        <v>22</v>
      </c>
      <c r="H20" s="74" t="s">
        <v>23</v>
      </c>
      <c r="I20" s="74" t="s">
        <v>15</v>
      </c>
      <c r="J20" s="6"/>
      <c r="K20" s="6"/>
      <c r="L20" s="6"/>
      <c r="M20" s="6"/>
      <c r="N20" s="6"/>
      <c r="O20" s="6"/>
    </row>
    <row r="21" spans="1:15" ht="15">
      <c r="A21" s="161" t="s">
        <v>24</v>
      </c>
      <c r="B21" s="161" t="s">
        <v>25</v>
      </c>
      <c r="C21" s="146" t="s">
        <v>26</v>
      </c>
      <c r="D21" s="146"/>
      <c r="E21" s="146"/>
      <c r="F21" s="146"/>
      <c r="G21" s="28">
        <f>SUM(G22:G28)</f>
        <v>1297</v>
      </c>
      <c r="H21" s="28">
        <f>SUM(H22:H28)</f>
        <v>339</v>
      </c>
      <c r="I21" s="28">
        <f>SUM(I22:I28)</f>
        <v>1636</v>
      </c>
      <c r="J21" s="6"/>
      <c r="K21" s="6"/>
      <c r="L21" s="6"/>
      <c r="M21" s="6"/>
      <c r="N21" s="6"/>
      <c r="O21" s="6"/>
    </row>
    <row r="22" spans="1:15" ht="15">
      <c r="A22" s="161"/>
      <c r="B22" s="161"/>
      <c r="C22" s="131" t="s">
        <v>216</v>
      </c>
      <c r="D22" s="131"/>
      <c r="E22" s="131"/>
      <c r="F22" s="131"/>
      <c r="G22" s="30">
        <v>318</v>
      </c>
      <c r="H22" s="30">
        <v>85</v>
      </c>
      <c r="I22" s="30">
        <f>SUM(G22:H22)</f>
        <v>403</v>
      </c>
      <c r="J22" s="6"/>
      <c r="K22" s="6"/>
      <c r="L22" s="6"/>
      <c r="M22" s="6"/>
      <c r="N22" s="6"/>
      <c r="O22" s="6"/>
    </row>
    <row r="23" spans="1:15" ht="15">
      <c r="A23" s="161"/>
      <c r="B23" s="161"/>
      <c r="C23" s="132" t="s">
        <v>217</v>
      </c>
      <c r="D23" s="132"/>
      <c r="E23" s="132"/>
      <c r="F23" s="132"/>
      <c r="G23" s="12">
        <v>63</v>
      </c>
      <c r="H23" s="12">
        <v>25</v>
      </c>
      <c r="I23" s="32">
        <f aca="true" t="shared" si="0" ref="I23:I32">SUM(G23+H23)</f>
        <v>88</v>
      </c>
      <c r="J23" s="6"/>
      <c r="K23" s="6"/>
      <c r="L23" s="6"/>
      <c r="M23" s="6"/>
      <c r="N23" s="6"/>
      <c r="O23" s="6"/>
    </row>
    <row r="24" spans="1:11" ht="15">
      <c r="A24" s="161"/>
      <c r="B24" s="161"/>
      <c r="C24" s="131" t="s">
        <v>218</v>
      </c>
      <c r="D24" s="131"/>
      <c r="E24" s="131"/>
      <c r="F24" s="131"/>
      <c r="G24" s="30">
        <v>206</v>
      </c>
      <c r="H24" s="30">
        <v>33</v>
      </c>
      <c r="I24" s="30">
        <f t="shared" si="0"/>
        <v>239</v>
      </c>
      <c r="K24" s="6"/>
    </row>
    <row r="25" spans="1:9" ht="15">
      <c r="A25" s="161"/>
      <c r="B25" s="161"/>
      <c r="C25" s="131" t="s">
        <v>219</v>
      </c>
      <c r="D25" s="131"/>
      <c r="E25" s="131"/>
      <c r="F25" s="131"/>
      <c r="G25" s="30">
        <v>165</v>
      </c>
      <c r="H25" s="30">
        <v>39</v>
      </c>
      <c r="I25" s="30">
        <f t="shared" si="0"/>
        <v>204</v>
      </c>
    </row>
    <row r="26" spans="1:9" ht="15">
      <c r="A26" s="161"/>
      <c r="B26" s="161"/>
      <c r="C26" s="132" t="s">
        <v>220</v>
      </c>
      <c r="D26" s="132"/>
      <c r="E26" s="132"/>
      <c r="F26" s="132"/>
      <c r="G26" s="12">
        <v>53</v>
      </c>
      <c r="H26" s="12">
        <v>32</v>
      </c>
      <c r="I26" s="32">
        <f t="shared" si="0"/>
        <v>85</v>
      </c>
    </row>
    <row r="27" spans="1:9" ht="15">
      <c r="A27" s="161"/>
      <c r="B27" s="161"/>
      <c r="C27" s="131" t="s">
        <v>221</v>
      </c>
      <c r="D27" s="131"/>
      <c r="E27" s="131"/>
      <c r="F27" s="131"/>
      <c r="G27" s="30">
        <v>383</v>
      </c>
      <c r="H27" s="30">
        <v>96</v>
      </c>
      <c r="I27" s="30">
        <f t="shared" si="0"/>
        <v>479</v>
      </c>
    </row>
    <row r="28" spans="1:9" ht="15">
      <c r="A28" s="161"/>
      <c r="B28" s="161"/>
      <c r="C28" s="131" t="s">
        <v>222</v>
      </c>
      <c r="D28" s="131"/>
      <c r="E28" s="131"/>
      <c r="F28" s="131"/>
      <c r="G28" s="30">
        <v>109</v>
      </c>
      <c r="H28" s="30">
        <v>29</v>
      </c>
      <c r="I28" s="30">
        <f t="shared" si="0"/>
        <v>138</v>
      </c>
    </row>
    <row r="29" spans="1:9" ht="15">
      <c r="A29" s="161" t="s">
        <v>30</v>
      </c>
      <c r="B29" s="161" t="s">
        <v>31</v>
      </c>
      <c r="C29" s="146" t="s">
        <v>26</v>
      </c>
      <c r="D29" s="146"/>
      <c r="E29" s="146"/>
      <c r="F29" s="146"/>
      <c r="G29" s="28">
        <f>SUM(G30:G30)</f>
        <v>319</v>
      </c>
      <c r="H29" s="28">
        <f>SUM(H30:H30)</f>
        <v>59</v>
      </c>
      <c r="I29" s="28">
        <f t="shared" si="0"/>
        <v>378</v>
      </c>
    </row>
    <row r="30" spans="1:9" ht="15">
      <c r="A30" s="161"/>
      <c r="B30" s="161"/>
      <c r="C30" s="131" t="s">
        <v>223</v>
      </c>
      <c r="D30" s="131"/>
      <c r="E30" s="131"/>
      <c r="F30" s="131"/>
      <c r="G30" s="30">
        <v>319</v>
      </c>
      <c r="H30" s="30">
        <v>59</v>
      </c>
      <c r="I30" s="30">
        <f t="shared" si="0"/>
        <v>378</v>
      </c>
    </row>
    <row r="31" spans="1:9" ht="15">
      <c r="A31" s="161" t="s">
        <v>224</v>
      </c>
      <c r="B31" s="161" t="s">
        <v>168</v>
      </c>
      <c r="C31" s="146" t="s">
        <v>26</v>
      </c>
      <c r="D31" s="146"/>
      <c r="E31" s="146"/>
      <c r="F31" s="146"/>
      <c r="G31" s="28">
        <f>SUM(G32:G32)</f>
        <v>179</v>
      </c>
      <c r="H31" s="28">
        <f>SUM(H32:H32)</f>
        <v>69</v>
      </c>
      <c r="I31" s="28">
        <f t="shared" si="0"/>
        <v>248</v>
      </c>
    </row>
    <row r="32" spans="1:9" ht="15">
      <c r="A32" s="161"/>
      <c r="B32" s="161"/>
      <c r="C32" s="131" t="s">
        <v>225</v>
      </c>
      <c r="D32" s="131"/>
      <c r="E32" s="131"/>
      <c r="F32" s="131"/>
      <c r="G32" s="30">
        <v>179</v>
      </c>
      <c r="H32" s="30">
        <v>69</v>
      </c>
      <c r="I32" s="30">
        <f t="shared" si="0"/>
        <v>248</v>
      </c>
    </row>
    <row r="33" spans="1:9" ht="15">
      <c r="A33" s="148" t="s">
        <v>45</v>
      </c>
      <c r="B33" s="162" t="s">
        <v>46</v>
      </c>
      <c r="C33" s="162"/>
      <c r="D33" s="162"/>
      <c r="E33" s="162"/>
      <c r="F33" s="162"/>
      <c r="G33" s="163">
        <f>SUM(G21+G29+G31)</f>
        <v>1795</v>
      </c>
      <c r="H33" s="163">
        <f>SUM(H21+H29+H31)</f>
        <v>467</v>
      </c>
      <c r="I33" s="163">
        <f>SUM(I21+I29+I31)</f>
        <v>2262</v>
      </c>
    </row>
    <row r="34" spans="1:9" ht="15">
      <c r="A34" s="148"/>
      <c r="B34" s="162"/>
      <c r="C34" s="162"/>
      <c r="D34" s="162"/>
      <c r="E34" s="162"/>
      <c r="F34" s="162"/>
      <c r="G34" s="163"/>
      <c r="H34" s="163"/>
      <c r="I34" s="163"/>
    </row>
    <row r="36" spans="1:5" ht="15">
      <c r="A36" s="44" t="s">
        <v>47</v>
      </c>
      <c r="B36" s="44"/>
      <c r="C36" s="44"/>
      <c r="D36" s="45"/>
      <c r="E36" s="45"/>
    </row>
    <row r="38" spans="1:7" ht="15">
      <c r="A38" s="44" t="s">
        <v>48</v>
      </c>
      <c r="B38" s="44"/>
      <c r="C38" s="44"/>
      <c r="D38" s="45"/>
      <c r="E38" s="45"/>
      <c r="F38" t="s">
        <v>49</v>
      </c>
      <c r="G38" s="5"/>
    </row>
    <row r="40" spans="1:7" ht="15.75">
      <c r="A40" s="46" t="s">
        <v>50</v>
      </c>
      <c r="B40" s="46"/>
      <c r="C40" s="46"/>
      <c r="D40" s="46"/>
      <c r="E40" s="46"/>
      <c r="F40" s="46"/>
      <c r="G40" s="47"/>
    </row>
  </sheetData>
  <sheetProtection selectLockedCells="1" selectUnlockedCells="1"/>
  <mergeCells count="31">
    <mergeCell ref="B4:F4"/>
    <mergeCell ref="B6:F6"/>
    <mergeCell ref="B7:F7"/>
    <mergeCell ref="B8:F8"/>
    <mergeCell ref="A11:B11"/>
    <mergeCell ref="D11:E11"/>
    <mergeCell ref="A21:A28"/>
    <mergeCell ref="B21:B28"/>
    <mergeCell ref="C21:F21"/>
    <mergeCell ref="C22:F22"/>
    <mergeCell ref="C23:F23"/>
    <mergeCell ref="C24:F24"/>
    <mergeCell ref="C25:F25"/>
    <mergeCell ref="C26:F26"/>
    <mergeCell ref="C27:F27"/>
    <mergeCell ref="C28:F28"/>
    <mergeCell ref="A29:A30"/>
    <mergeCell ref="B29:B30"/>
    <mergeCell ref="C29:F29"/>
    <mergeCell ref="C30:F30"/>
    <mergeCell ref="A31:A32"/>
    <mergeCell ref="B31:B32"/>
    <mergeCell ref="C31:F31"/>
    <mergeCell ref="C32:F32"/>
    <mergeCell ref="A33:A34"/>
    <mergeCell ref="B33:F34"/>
    <mergeCell ref="G33:G34"/>
    <mergeCell ref="H33:H34"/>
    <mergeCell ref="I33:I34"/>
    <mergeCell ref="A36:C36"/>
    <mergeCell ref="A38:C38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7"/>
  <sheetViews>
    <sheetView workbookViewId="0" topLeftCell="A16">
      <selection activeCell="M44" sqref="M44"/>
    </sheetView>
  </sheetViews>
  <sheetFormatPr defaultColWidth="10.28125" defaultRowHeight="15"/>
  <cols>
    <col min="1" max="1" width="4.28125" style="0" customWidth="1"/>
    <col min="2" max="2" width="12.421875" style="0" customWidth="1"/>
    <col min="3" max="8" width="11.00390625" style="0" customWidth="1"/>
    <col min="9" max="9" width="12.7109375" style="0" customWidth="1"/>
    <col min="10" max="10" width="11.421875" style="48" customWidth="1"/>
    <col min="11" max="16384" width="11.00390625" style="0" customWidth="1"/>
  </cols>
  <sheetData>
    <row r="1" spans="1:9" ht="15" customHeight="1">
      <c r="A1" s="49" t="s">
        <v>51</v>
      </c>
      <c r="B1" s="49"/>
      <c r="C1" s="49"/>
      <c r="D1" s="49"/>
      <c r="E1" s="49"/>
      <c r="F1" s="49"/>
      <c r="G1" s="49"/>
      <c r="H1" s="49"/>
      <c r="I1" s="48"/>
    </row>
    <row r="2" spans="1:9" ht="15">
      <c r="A2" s="49"/>
      <c r="B2" s="49"/>
      <c r="C2" s="49"/>
      <c r="D2" s="49"/>
      <c r="E2" s="49"/>
      <c r="F2" s="49"/>
      <c r="G2" s="49"/>
      <c r="H2" s="49"/>
      <c r="I2" s="48"/>
    </row>
    <row r="3" spans="1:9" ht="15">
      <c r="A3" s="50" t="s">
        <v>52</v>
      </c>
      <c r="B3" s="50"/>
      <c r="C3" s="50"/>
      <c r="D3" s="51" t="s">
        <v>53</v>
      </c>
      <c r="E3" s="51"/>
      <c r="F3" s="50"/>
      <c r="G3" s="52" t="s">
        <v>54</v>
      </c>
      <c r="H3" s="53">
        <v>41784</v>
      </c>
      <c r="I3" s="48"/>
    </row>
    <row r="4" spans="1:9" ht="15">
      <c r="A4" s="48"/>
      <c r="B4" s="48"/>
      <c r="C4" s="48"/>
      <c r="D4" s="48"/>
      <c r="E4" s="48"/>
      <c r="F4" s="48"/>
      <c r="G4" s="48"/>
      <c r="H4" s="48"/>
      <c r="I4" s="48"/>
    </row>
    <row r="5" spans="1:9" ht="15">
      <c r="A5" s="54" t="s">
        <v>55</v>
      </c>
      <c r="B5" s="54"/>
      <c r="C5" s="54"/>
      <c r="D5" s="54"/>
      <c r="E5" s="54"/>
      <c r="F5" s="55" t="s">
        <v>226</v>
      </c>
      <c r="G5" s="55"/>
      <c r="H5" s="55"/>
      <c r="I5" s="48"/>
    </row>
    <row r="6" spans="1:9" ht="15">
      <c r="A6" s="48"/>
      <c r="B6" s="48"/>
      <c r="C6" s="48"/>
      <c r="D6" s="48"/>
      <c r="E6" s="48"/>
      <c r="F6" s="48"/>
      <c r="G6" s="48"/>
      <c r="H6" s="48"/>
      <c r="I6" s="48"/>
    </row>
    <row r="7" spans="1:9" ht="15">
      <c r="A7" s="56" t="s">
        <v>57</v>
      </c>
      <c r="B7" s="56"/>
      <c r="C7" s="48"/>
      <c r="D7" s="48"/>
      <c r="E7" s="48"/>
      <c r="F7" s="48"/>
      <c r="G7" s="48"/>
      <c r="H7" s="48"/>
      <c r="I7" s="48"/>
    </row>
    <row r="8" spans="1:9" ht="15">
      <c r="A8" s="48"/>
      <c r="B8" s="48"/>
      <c r="C8" s="48"/>
      <c r="D8" s="48"/>
      <c r="E8" s="48"/>
      <c r="F8" s="48"/>
      <c r="G8" s="48"/>
      <c r="H8" s="48"/>
      <c r="I8" s="48"/>
    </row>
    <row r="9" spans="1:9" ht="15">
      <c r="A9" s="48" t="s">
        <v>58</v>
      </c>
      <c r="B9" s="56" t="s">
        <v>59</v>
      </c>
      <c r="C9" s="56"/>
      <c r="D9" s="56"/>
      <c r="E9" s="56"/>
      <c r="F9" s="56"/>
      <c r="G9" s="56"/>
      <c r="H9" s="56"/>
      <c r="I9" s="56"/>
    </row>
    <row r="10" spans="1:9" ht="9.75" customHeight="1">
      <c r="A10" s="48"/>
      <c r="B10" s="57"/>
      <c r="C10" s="57"/>
      <c r="D10" s="57"/>
      <c r="E10" s="57"/>
      <c r="F10" s="57"/>
      <c r="G10" s="57"/>
      <c r="H10" s="57"/>
      <c r="I10" s="57"/>
    </row>
    <row r="11" spans="1:18" ht="29.25" customHeight="1">
      <c r="A11" s="58" t="s">
        <v>60</v>
      </c>
      <c r="B11" s="59" t="s">
        <v>61</v>
      </c>
      <c r="C11" s="59"/>
      <c r="D11" s="59"/>
      <c r="E11" s="59"/>
      <c r="F11" s="59"/>
      <c r="G11" s="59"/>
      <c r="H11" s="59"/>
      <c r="I11" s="59"/>
      <c r="K11" s="60"/>
      <c r="L11" s="60"/>
      <c r="M11" s="60"/>
      <c r="N11" s="60"/>
      <c r="O11" s="60"/>
      <c r="P11" s="60"/>
      <c r="Q11" s="60"/>
      <c r="R11" s="60"/>
    </row>
    <row r="12" spans="1:18" ht="9.75" customHeight="1">
      <c r="A12" s="58"/>
      <c r="B12" s="61"/>
      <c r="C12" s="61"/>
      <c r="D12" s="61"/>
      <c r="E12" s="61"/>
      <c r="F12" s="61"/>
      <c r="G12" s="61"/>
      <c r="H12" s="61"/>
      <c r="I12" s="61"/>
      <c r="K12" s="62"/>
      <c r="L12" s="62"/>
      <c r="M12" s="62"/>
      <c r="N12" s="62"/>
      <c r="O12" s="62"/>
      <c r="P12" s="62"/>
      <c r="Q12" s="62"/>
      <c r="R12" s="62"/>
    </row>
    <row r="13" spans="1:9" ht="30" customHeight="1">
      <c r="A13" s="58" t="s">
        <v>62</v>
      </c>
      <c r="B13" s="59" t="s">
        <v>63</v>
      </c>
      <c r="C13" s="59"/>
      <c r="D13" s="59"/>
      <c r="E13" s="59"/>
      <c r="F13" s="59"/>
      <c r="G13" s="59"/>
      <c r="H13" s="59"/>
      <c r="I13" s="59"/>
    </row>
    <row r="14" spans="1:9" ht="9.75" customHeight="1">
      <c r="A14" s="58"/>
      <c r="B14" s="61"/>
      <c r="C14" s="61"/>
      <c r="D14" s="61"/>
      <c r="E14" s="61"/>
      <c r="F14" s="61"/>
      <c r="G14" s="61"/>
      <c r="H14" s="61"/>
      <c r="I14" s="61"/>
    </row>
    <row r="15" spans="1:9" ht="44.25" customHeight="1">
      <c r="A15" s="58" t="s">
        <v>64</v>
      </c>
      <c r="B15" s="59" t="s">
        <v>65</v>
      </c>
      <c r="C15" s="59"/>
      <c r="D15" s="59"/>
      <c r="E15" s="59"/>
      <c r="F15" s="59"/>
      <c r="G15" s="59"/>
      <c r="H15" s="59"/>
      <c r="I15" s="59"/>
    </row>
    <row r="16" spans="1:9" ht="9.75" customHeight="1">
      <c r="A16" s="58"/>
      <c r="B16" s="61"/>
      <c r="C16" s="61"/>
      <c r="D16" s="61"/>
      <c r="E16" s="61"/>
      <c r="F16" s="61"/>
      <c r="G16" s="61"/>
      <c r="H16" s="61"/>
      <c r="I16" s="61"/>
    </row>
    <row r="17" spans="1:9" ht="15">
      <c r="A17" s="58" t="s">
        <v>66</v>
      </c>
      <c r="B17" s="56" t="s">
        <v>67</v>
      </c>
      <c r="C17" s="56"/>
      <c r="D17" s="56"/>
      <c r="E17" s="56"/>
      <c r="F17" s="56"/>
      <c r="G17" s="56"/>
      <c r="H17" s="56"/>
      <c r="I17" s="56"/>
    </row>
    <row r="18" spans="1:9" ht="9.75" customHeight="1">
      <c r="A18" s="58"/>
      <c r="B18" s="57"/>
      <c r="C18" s="57"/>
      <c r="D18" s="57"/>
      <c r="E18" s="57"/>
      <c r="F18" s="57"/>
      <c r="G18" s="57"/>
      <c r="H18" s="57"/>
      <c r="I18" s="57"/>
    </row>
    <row r="19" spans="1:9" ht="29.25" customHeight="1">
      <c r="A19" s="58" t="s">
        <v>68</v>
      </c>
      <c r="B19" s="59" t="s">
        <v>69</v>
      </c>
      <c r="C19" s="59"/>
      <c r="D19" s="59"/>
      <c r="E19" s="59"/>
      <c r="F19" s="59"/>
      <c r="G19" s="59"/>
      <c r="H19" s="59"/>
      <c r="I19" s="59"/>
    </row>
    <row r="20" spans="1:9" ht="15">
      <c r="A20" s="63"/>
      <c r="B20" s="63"/>
      <c r="C20" s="63"/>
      <c r="D20" s="63"/>
      <c r="E20" s="63"/>
      <c r="F20" s="63"/>
      <c r="G20" s="63"/>
      <c r="H20" s="63"/>
      <c r="I20" s="48"/>
    </row>
    <row r="21" spans="1:9" ht="15">
      <c r="A21" s="63"/>
      <c r="B21" s="63"/>
      <c r="C21" s="63"/>
      <c r="D21" s="63"/>
      <c r="E21" s="63"/>
      <c r="F21" s="63"/>
      <c r="G21" s="63"/>
      <c r="H21" s="63"/>
      <c r="I21" s="48"/>
    </row>
    <row r="22" spans="1:9" ht="15">
      <c r="A22" s="64" t="s">
        <v>70</v>
      </c>
      <c r="B22" s="64"/>
      <c r="C22" s="64"/>
      <c r="D22" s="64"/>
      <c r="E22" s="64"/>
      <c r="F22" s="64"/>
      <c r="G22" s="64"/>
      <c r="H22" s="64"/>
      <c r="I22" s="48"/>
    </row>
    <row r="23" spans="1:9" ht="15">
      <c r="A23" s="56" t="s">
        <v>71</v>
      </c>
      <c r="B23" s="56"/>
      <c r="C23" s="56"/>
      <c r="D23" s="56"/>
      <c r="E23" s="56"/>
      <c r="F23" s="56"/>
      <c r="G23" s="56"/>
      <c r="H23" s="56"/>
      <c r="I23" s="48"/>
    </row>
    <row r="24" spans="1:9" ht="15">
      <c r="A24" s="52"/>
      <c r="B24" s="52"/>
      <c r="C24" s="52"/>
      <c r="D24" s="52"/>
      <c r="E24" s="52"/>
      <c r="F24" s="52"/>
      <c r="G24" s="52"/>
      <c r="H24" s="52"/>
      <c r="I24" s="48"/>
    </row>
    <row r="25" spans="1:9" ht="15">
      <c r="A25" s="65" t="s">
        <v>72</v>
      </c>
      <c r="B25" s="68" t="s">
        <v>73</v>
      </c>
      <c r="C25" s="68"/>
      <c r="D25" s="68"/>
      <c r="E25" s="68"/>
      <c r="F25" s="68"/>
      <c r="G25" s="68"/>
      <c r="H25" s="68"/>
      <c r="I25" s="19">
        <v>1015</v>
      </c>
    </row>
    <row r="26" spans="1:9" ht="15">
      <c r="A26" s="65" t="s">
        <v>74</v>
      </c>
      <c r="B26" s="56" t="s">
        <v>75</v>
      </c>
      <c r="C26" s="56"/>
      <c r="D26" s="56"/>
      <c r="E26" s="56"/>
      <c r="F26" s="56"/>
      <c r="G26" s="56"/>
      <c r="H26" s="56"/>
      <c r="I26" s="19">
        <v>172</v>
      </c>
    </row>
    <row r="27" spans="1:9" ht="15">
      <c r="A27" s="65" t="s">
        <v>76</v>
      </c>
      <c r="B27" s="56" t="s">
        <v>77</v>
      </c>
      <c r="C27" s="56"/>
      <c r="D27" s="56"/>
      <c r="E27" s="56"/>
      <c r="F27" s="56"/>
      <c r="G27" s="56"/>
      <c r="H27" s="56"/>
      <c r="I27" s="19">
        <v>0</v>
      </c>
    </row>
    <row r="28" spans="1:9" ht="15">
      <c r="A28" s="65" t="s">
        <v>78</v>
      </c>
      <c r="B28" s="56" t="s">
        <v>79</v>
      </c>
      <c r="C28" s="56"/>
      <c r="D28" s="56"/>
      <c r="E28" s="56"/>
      <c r="F28" s="56"/>
      <c r="G28" s="56"/>
      <c r="H28" s="56"/>
      <c r="I28" s="19">
        <f>SUM('OR Hohenwarthe'!A11:B11)</f>
        <v>1187</v>
      </c>
    </row>
    <row r="29" spans="1:9" ht="15">
      <c r="A29" s="65" t="s">
        <v>80</v>
      </c>
      <c r="B29" s="56" t="s">
        <v>81</v>
      </c>
      <c r="C29" s="56"/>
      <c r="D29" s="56"/>
      <c r="E29" s="56"/>
      <c r="F29" s="56"/>
      <c r="G29" s="56"/>
      <c r="H29" s="56"/>
      <c r="I29" s="19">
        <f>SUM('OR Hohenwarthe'!D11:E11)</f>
        <v>782</v>
      </c>
    </row>
    <row r="30" spans="1:9" ht="15">
      <c r="A30" s="65" t="s">
        <v>82</v>
      </c>
      <c r="B30" s="56" t="s">
        <v>83</v>
      </c>
      <c r="C30" s="56"/>
      <c r="D30" s="56"/>
      <c r="E30" s="56"/>
      <c r="F30" s="56"/>
      <c r="G30" s="56"/>
      <c r="H30" s="56"/>
      <c r="I30" s="19">
        <v>159</v>
      </c>
    </row>
    <row r="31" spans="1:9" ht="15">
      <c r="A31" s="65" t="s">
        <v>84</v>
      </c>
      <c r="B31" s="56" t="s">
        <v>85</v>
      </c>
      <c r="C31" s="56"/>
      <c r="D31" s="56"/>
      <c r="E31" s="56"/>
      <c r="F31" s="56"/>
      <c r="G31" s="56"/>
      <c r="H31" s="56"/>
      <c r="I31" s="19">
        <f>SUM('OR Hohenwarthe'!E14)</f>
        <v>25</v>
      </c>
    </row>
    <row r="32" spans="1:9" ht="15">
      <c r="A32" s="65" t="s">
        <v>86</v>
      </c>
      <c r="B32" s="56" t="s">
        <v>87</v>
      </c>
      <c r="C32" s="56"/>
      <c r="D32" s="56"/>
      <c r="E32" s="56"/>
      <c r="F32" s="56"/>
      <c r="G32" s="56"/>
      <c r="H32" s="56"/>
      <c r="I32" s="19">
        <f>SUM('OR Hohenwarthe'!E16)</f>
        <v>757</v>
      </c>
    </row>
    <row r="33" spans="1:9" ht="15">
      <c r="A33" s="65" t="s">
        <v>45</v>
      </c>
      <c r="B33" s="56" t="s">
        <v>88</v>
      </c>
      <c r="C33" s="56"/>
      <c r="D33" s="56"/>
      <c r="E33" s="56"/>
      <c r="F33" s="56"/>
      <c r="G33" s="56"/>
      <c r="H33" s="56"/>
      <c r="I33" s="19">
        <f>SUM('OR Hohenwarthe'!G14)</f>
        <v>2262</v>
      </c>
    </row>
    <row r="34" spans="1:9" ht="15">
      <c r="A34" s="65" t="s">
        <v>89</v>
      </c>
      <c r="B34" s="56" t="s">
        <v>90</v>
      </c>
      <c r="C34" s="56"/>
      <c r="D34" s="56"/>
      <c r="E34" s="56"/>
      <c r="F34" s="56"/>
      <c r="G34" s="56"/>
      <c r="H34" s="56"/>
      <c r="I34" s="98">
        <v>7</v>
      </c>
    </row>
    <row r="35" spans="1:9" ht="15">
      <c r="A35" s="48"/>
      <c r="B35" s="48"/>
      <c r="C35" s="48"/>
      <c r="D35" s="48"/>
      <c r="E35" s="48"/>
      <c r="F35" s="48"/>
      <c r="G35" s="48"/>
      <c r="H35" s="48"/>
      <c r="I35" s="164"/>
    </row>
    <row r="36" spans="1:9" ht="15">
      <c r="A36" s="68" t="s">
        <v>91</v>
      </c>
      <c r="B36" s="68"/>
      <c r="C36" s="68"/>
      <c r="D36" s="68"/>
      <c r="E36" s="68"/>
      <c r="F36" s="68"/>
      <c r="G36" s="68"/>
      <c r="H36" s="68"/>
      <c r="I36" s="68"/>
    </row>
    <row r="37" spans="1:9" ht="30">
      <c r="A37" s="69" t="s">
        <v>92</v>
      </c>
      <c r="B37" s="70" t="s">
        <v>93</v>
      </c>
      <c r="C37" s="70"/>
      <c r="D37" s="70"/>
      <c r="E37" s="70"/>
      <c r="F37" s="70"/>
      <c r="G37" s="70"/>
      <c r="H37" s="71" t="s">
        <v>94</v>
      </c>
      <c r="I37" s="71" t="s">
        <v>90</v>
      </c>
    </row>
    <row r="38" spans="1:9" ht="15">
      <c r="A38" s="72">
        <v>1</v>
      </c>
      <c r="B38" s="73" t="s">
        <v>25</v>
      </c>
      <c r="C38" s="73"/>
      <c r="D38" s="73"/>
      <c r="E38" s="73"/>
      <c r="F38" s="73"/>
      <c r="G38" s="73"/>
      <c r="H38" s="74">
        <f>SUM('OR Hohenwarthe'!I21)</f>
        <v>1636</v>
      </c>
      <c r="I38" s="75">
        <f>SUM(I34*H38/I33)</f>
        <v>5.062776304155615</v>
      </c>
    </row>
    <row r="39" spans="1:9" ht="15">
      <c r="A39" s="72">
        <v>2</v>
      </c>
      <c r="B39" s="73" t="s">
        <v>31</v>
      </c>
      <c r="C39" s="73"/>
      <c r="D39" s="73"/>
      <c r="E39" s="73"/>
      <c r="F39" s="73"/>
      <c r="G39" s="73"/>
      <c r="H39" s="74">
        <f>SUM('OR Hohenwarthe'!I29)</f>
        <v>378</v>
      </c>
      <c r="I39" s="75">
        <f>SUM(I34*H39/I33)</f>
        <v>1.169761273209549</v>
      </c>
    </row>
    <row r="40" spans="1:9" ht="15">
      <c r="A40" s="72">
        <v>3</v>
      </c>
      <c r="B40" s="73" t="s">
        <v>168</v>
      </c>
      <c r="C40" s="73"/>
      <c r="D40" s="73"/>
      <c r="E40" s="73"/>
      <c r="F40" s="73"/>
      <c r="G40" s="73"/>
      <c r="H40" s="74">
        <f>SUM('OR Hohenwarthe'!I31)</f>
        <v>248</v>
      </c>
      <c r="I40" s="75">
        <f>SUM(I34*H40/I33)</f>
        <v>0.7674624226348364</v>
      </c>
    </row>
    <row r="41" spans="1:9" ht="15">
      <c r="A41" s="48"/>
      <c r="B41" s="76" t="s">
        <v>95</v>
      </c>
      <c r="C41" s="76"/>
      <c r="D41" s="76"/>
      <c r="E41" s="76"/>
      <c r="F41" s="76"/>
      <c r="G41" s="76"/>
      <c r="H41" s="74">
        <f>SUM(H38:H40)</f>
        <v>2262</v>
      </c>
      <c r="I41" s="75">
        <f>SUM(I38:I40)</f>
        <v>7</v>
      </c>
    </row>
    <row r="42" spans="1:9" ht="15">
      <c r="A42" s="48"/>
      <c r="B42" s="79"/>
      <c r="C42" s="79"/>
      <c r="D42" s="79"/>
      <c r="E42" s="79"/>
      <c r="F42" s="79"/>
      <c r="G42" s="79"/>
      <c r="H42" s="48"/>
      <c r="I42" s="48"/>
    </row>
    <row r="43" spans="1:9" ht="15">
      <c r="A43" s="48"/>
      <c r="B43" s="79"/>
      <c r="C43" s="79"/>
      <c r="D43" s="79"/>
      <c r="E43" s="79"/>
      <c r="F43" s="80" t="s">
        <v>96</v>
      </c>
      <c r="G43" s="80"/>
      <c r="H43" s="81" t="s">
        <v>4</v>
      </c>
      <c r="I43" s="79" t="s">
        <v>97</v>
      </c>
    </row>
    <row r="44" spans="1:9" ht="15">
      <c r="A44" s="48"/>
      <c r="B44" s="79"/>
      <c r="C44" s="79"/>
      <c r="D44" s="79"/>
      <c r="E44" s="79"/>
      <c r="F44" s="82"/>
      <c r="G44" s="82"/>
      <c r="H44" s="52"/>
      <c r="I44" s="79"/>
    </row>
    <row r="45" spans="1:9" ht="15">
      <c r="A45" s="48"/>
      <c r="B45" s="83" t="s">
        <v>98</v>
      </c>
      <c r="C45" s="83"/>
      <c r="D45" s="83"/>
      <c r="E45" s="79"/>
      <c r="F45" s="79"/>
      <c r="G45" s="84" t="s">
        <v>99</v>
      </c>
      <c r="H45" s="84"/>
      <c r="I45" s="84"/>
    </row>
    <row r="46" spans="1:9" ht="15">
      <c r="A46" s="48"/>
      <c r="B46" s="83"/>
      <c r="C46" s="83"/>
      <c r="D46" s="83"/>
      <c r="E46" s="79"/>
      <c r="F46" s="79"/>
      <c r="G46" s="84"/>
      <c r="H46" s="84"/>
      <c r="I46" s="84"/>
    </row>
    <row r="47" spans="1:9" ht="15">
      <c r="A47" s="48"/>
      <c r="B47" s="83"/>
      <c r="C47" s="83"/>
      <c r="D47" s="83"/>
      <c r="E47" s="79"/>
      <c r="F47" s="79"/>
      <c r="G47" s="84"/>
      <c r="H47" s="84"/>
      <c r="I47" s="84"/>
    </row>
    <row r="48" spans="1:9" ht="15">
      <c r="A48" s="48"/>
      <c r="B48" s="79"/>
      <c r="C48" s="79"/>
      <c r="D48" s="79"/>
      <c r="E48" s="79"/>
      <c r="F48" s="79"/>
      <c r="G48" s="79"/>
      <c r="H48" s="48"/>
      <c r="I48" s="48"/>
    </row>
    <row r="49" spans="1:9" ht="15">
      <c r="A49" s="48"/>
      <c r="B49" s="79"/>
      <c r="C49" s="79"/>
      <c r="D49" s="79"/>
      <c r="E49" s="79"/>
      <c r="F49" s="79"/>
      <c r="G49" s="79"/>
      <c r="H49" s="48"/>
      <c r="I49" s="48"/>
    </row>
    <row r="50" spans="1:9" ht="15">
      <c r="A50" s="85"/>
      <c r="B50" s="86"/>
      <c r="C50" s="86"/>
      <c r="D50" s="86"/>
      <c r="E50" s="86"/>
      <c r="F50" s="86"/>
      <c r="G50" s="86"/>
      <c r="H50" s="85"/>
      <c r="I50" s="85"/>
    </row>
    <row r="51" spans="1:9" ht="15">
      <c r="A51" s="48"/>
      <c r="B51" s="87"/>
      <c r="C51" s="87"/>
      <c r="D51" s="87"/>
      <c r="E51" s="87"/>
      <c r="F51" s="87"/>
      <c r="G51" s="87"/>
      <c r="H51" s="48"/>
      <c r="I51" s="48"/>
    </row>
    <row r="52" spans="1:9" ht="15">
      <c r="A52" s="48"/>
      <c r="B52" s="79" t="s">
        <v>100</v>
      </c>
      <c r="C52" s="78" t="s">
        <v>101</v>
      </c>
      <c r="D52" s="78"/>
      <c r="E52" s="78"/>
      <c r="F52" s="88">
        <v>1</v>
      </c>
      <c r="G52" s="89" t="s">
        <v>102</v>
      </c>
      <c r="H52" s="48"/>
      <c r="I52" s="48"/>
    </row>
    <row r="53" spans="1:9" ht="15">
      <c r="A53" s="48"/>
      <c r="B53" s="79"/>
      <c r="C53" s="79"/>
      <c r="D53" s="79"/>
      <c r="E53" s="79"/>
      <c r="F53" s="79"/>
      <c r="G53" s="79"/>
      <c r="H53" s="48"/>
      <c r="I53" s="48"/>
    </row>
    <row r="54" spans="1:9" ht="15">
      <c r="A54" s="48"/>
      <c r="B54" s="79"/>
      <c r="C54" s="79"/>
      <c r="D54" s="79"/>
      <c r="E54" s="79"/>
      <c r="F54" s="79"/>
      <c r="G54" s="79"/>
      <c r="H54" s="48"/>
      <c r="I54" s="48"/>
    </row>
    <row r="55" spans="1:9" ht="15">
      <c r="A55" s="48"/>
      <c r="B55" s="79"/>
      <c r="C55" s="79"/>
      <c r="D55" s="79"/>
      <c r="E55" s="79"/>
      <c r="F55" s="79"/>
      <c r="G55" s="79"/>
      <c r="H55" s="48"/>
      <c r="I55" s="48"/>
    </row>
    <row r="56" spans="2:7" ht="15">
      <c r="B56" s="89"/>
      <c r="C56" s="89"/>
      <c r="D56" s="89"/>
      <c r="E56" s="89"/>
      <c r="F56" s="89"/>
      <c r="G56" s="89"/>
    </row>
    <row r="57" spans="2:7" ht="15">
      <c r="B57" s="90"/>
      <c r="C57" s="90"/>
      <c r="D57" s="90"/>
      <c r="E57" s="90"/>
      <c r="F57" s="90"/>
      <c r="G57" s="90"/>
    </row>
    <row r="58" spans="2:7" ht="15">
      <c r="B58" s="90"/>
      <c r="C58" s="90"/>
      <c r="D58" s="90"/>
      <c r="E58" s="90"/>
      <c r="F58" s="90"/>
      <c r="G58" s="90"/>
    </row>
    <row r="59" spans="2:7" ht="15">
      <c r="B59" s="90"/>
      <c r="C59" s="90"/>
      <c r="D59" s="90"/>
      <c r="E59" s="90"/>
      <c r="F59" s="90"/>
      <c r="G59" s="90"/>
    </row>
    <row r="60" spans="2:7" ht="15">
      <c r="B60" s="90"/>
      <c r="C60" s="90"/>
      <c r="D60" s="90"/>
      <c r="E60" s="90"/>
      <c r="F60" s="90"/>
      <c r="G60" s="90"/>
    </row>
    <row r="61" spans="2:7" ht="15">
      <c r="B61" s="90"/>
      <c r="C61" s="90"/>
      <c r="D61" s="90"/>
      <c r="E61" s="90"/>
      <c r="F61" s="90"/>
      <c r="G61" s="90"/>
    </row>
    <row r="62" spans="2:7" ht="15">
      <c r="B62" s="90"/>
      <c r="C62" s="90"/>
      <c r="D62" s="90"/>
      <c r="E62" s="90"/>
      <c r="F62" s="90"/>
      <c r="G62" s="90"/>
    </row>
    <row r="63" spans="2:7" ht="15">
      <c r="B63" s="90"/>
      <c r="C63" s="90"/>
      <c r="D63" s="90"/>
      <c r="E63" s="90"/>
      <c r="F63" s="90"/>
      <c r="G63" s="90"/>
    </row>
    <row r="64" spans="2:7" ht="15">
      <c r="B64" s="90"/>
      <c r="C64" s="90"/>
      <c r="D64" s="90"/>
      <c r="E64" s="90"/>
      <c r="F64" s="90"/>
      <c r="G64" s="90"/>
    </row>
    <row r="65" spans="2:7" ht="15">
      <c r="B65" s="90"/>
      <c r="C65" s="90"/>
      <c r="D65" s="90"/>
      <c r="E65" s="90"/>
      <c r="F65" s="90"/>
      <c r="G65" s="90"/>
    </row>
    <row r="66" spans="2:7" ht="15">
      <c r="B66" s="90"/>
      <c r="C66" s="90"/>
      <c r="D66" s="90"/>
      <c r="E66" s="90"/>
      <c r="F66" s="90"/>
      <c r="G66" s="90"/>
    </row>
    <row r="67" spans="2:7" ht="15">
      <c r="B67" s="90"/>
      <c r="C67" s="90"/>
      <c r="D67" s="90"/>
      <c r="E67" s="90"/>
      <c r="F67" s="90"/>
      <c r="G67" s="90"/>
    </row>
  </sheetData>
  <sheetProtection selectLockedCells="1" selectUnlockedCells="1"/>
  <mergeCells count="47">
    <mergeCell ref="A1:H2"/>
    <mergeCell ref="D3:E3"/>
    <mergeCell ref="F5:H5"/>
    <mergeCell ref="A7:B7"/>
    <mergeCell ref="B9:I9"/>
    <mergeCell ref="B11:I11"/>
    <mergeCell ref="K11:R11"/>
    <mergeCell ref="B13:I13"/>
    <mergeCell ref="B15:I15"/>
    <mergeCell ref="B17:I17"/>
    <mergeCell ref="B19:I19"/>
    <mergeCell ref="A20:H20"/>
    <mergeCell ref="A21:H21"/>
    <mergeCell ref="A22:H22"/>
    <mergeCell ref="A23:H23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I36"/>
    <mergeCell ref="B37:G37"/>
    <mergeCell ref="B38:G38"/>
    <mergeCell ref="B39:G39"/>
    <mergeCell ref="B40:G40"/>
    <mergeCell ref="B41:G41"/>
    <mergeCell ref="F43:G43"/>
    <mergeCell ref="B45:D47"/>
    <mergeCell ref="G45:I47"/>
    <mergeCell ref="B50:G50"/>
    <mergeCell ref="C52:E52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1"/>
  <sheetViews>
    <sheetView workbookViewId="0" topLeftCell="A1">
      <selection activeCell="P30" sqref="P30"/>
    </sheetView>
  </sheetViews>
  <sheetFormatPr defaultColWidth="10.28125" defaultRowHeight="15"/>
  <cols>
    <col min="1" max="1" width="3.7109375" style="0" customWidth="1"/>
    <col min="2" max="2" width="4.28125" style="0" customWidth="1"/>
    <col min="3" max="3" width="12.8515625" style="0" customWidth="1"/>
    <col min="4" max="5" width="11.00390625" style="0" customWidth="1"/>
    <col min="6" max="6" width="3.00390625" style="0" customWidth="1"/>
    <col min="7" max="8" width="11.00390625" style="0" customWidth="1"/>
    <col min="9" max="9" width="17.421875" style="0" customWidth="1"/>
    <col min="10" max="10" width="12.8515625" style="0" customWidth="1"/>
    <col min="11" max="11" width="11.421875" style="48" customWidth="1"/>
    <col min="12" max="16384" width="11.00390625" style="0" customWidth="1"/>
  </cols>
  <sheetData>
    <row r="1" spans="1:10" ht="21">
      <c r="A1" s="91" t="s">
        <v>103</v>
      </c>
      <c r="B1" s="91"/>
      <c r="C1" s="91"/>
      <c r="D1" s="48"/>
      <c r="E1" s="48"/>
      <c r="F1" s="92" t="s">
        <v>104</v>
      </c>
      <c r="G1" s="92"/>
      <c r="H1" s="92"/>
      <c r="I1" s="92"/>
      <c r="J1" s="48"/>
    </row>
    <row r="2" spans="1:10" ht="15">
      <c r="A2" s="48"/>
      <c r="B2" s="48"/>
      <c r="C2" s="48"/>
      <c r="D2" s="48"/>
      <c r="E2" s="48"/>
      <c r="F2" s="93"/>
      <c r="G2" s="48"/>
      <c r="H2" s="48"/>
      <c r="I2" s="48"/>
      <c r="J2" s="48"/>
    </row>
    <row r="3" spans="1:10" ht="15.75">
      <c r="A3" s="94" t="s">
        <v>105</v>
      </c>
      <c r="B3" s="94"/>
      <c r="C3" s="94"/>
      <c r="D3" s="57"/>
      <c r="E3" s="48"/>
      <c r="F3" s="74"/>
      <c r="G3" s="95" t="s">
        <v>106</v>
      </c>
      <c r="H3" s="95"/>
      <c r="I3" s="48"/>
      <c r="J3" s="48"/>
    </row>
    <row r="4" spans="1:10" ht="15">
      <c r="A4" s="48"/>
      <c r="B4" s="48"/>
      <c r="C4" s="48"/>
      <c r="D4" s="48"/>
      <c r="E4" s="48"/>
      <c r="F4" s="12"/>
      <c r="G4" s="95" t="s">
        <v>107</v>
      </c>
      <c r="H4" s="95"/>
      <c r="I4" s="48"/>
      <c r="J4" s="48"/>
    </row>
    <row r="5" spans="1:10" ht="15">
      <c r="A5" s="48"/>
      <c r="B5" s="48"/>
      <c r="C5" s="48"/>
      <c r="D5" s="48"/>
      <c r="E5" s="48"/>
      <c r="F5" s="74"/>
      <c r="G5" s="95" t="s">
        <v>108</v>
      </c>
      <c r="H5" s="95"/>
      <c r="I5" s="48"/>
      <c r="J5" s="48"/>
    </row>
    <row r="6" spans="1:10" ht="15">
      <c r="A6" s="48"/>
      <c r="B6" s="48"/>
      <c r="C6" s="48"/>
      <c r="D6" s="48"/>
      <c r="E6" s="48"/>
      <c r="F6" s="74" t="s">
        <v>109</v>
      </c>
      <c r="G6" s="95" t="s">
        <v>110</v>
      </c>
      <c r="H6" s="95"/>
      <c r="I6" s="48"/>
      <c r="J6" s="48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51" t="s">
        <v>111</v>
      </c>
      <c r="G8" s="51"/>
      <c r="H8" s="51"/>
      <c r="I8" s="48"/>
      <c r="J8" s="48"/>
    </row>
    <row r="9" spans="1:10" ht="1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48" t="s">
        <v>112</v>
      </c>
      <c r="B10" s="74"/>
      <c r="C10" s="96"/>
      <c r="D10" s="56" t="s">
        <v>113</v>
      </c>
      <c r="E10" s="56"/>
      <c r="F10" s="56"/>
      <c r="G10" s="56"/>
      <c r="H10" s="56"/>
      <c r="I10" s="56"/>
      <c r="J10" s="48"/>
    </row>
    <row r="11" spans="1:10" ht="15">
      <c r="A11" s="48"/>
      <c r="B11" s="74"/>
      <c r="C11" s="48"/>
      <c r="D11" s="56" t="s">
        <v>114</v>
      </c>
      <c r="E11" s="56"/>
      <c r="F11" s="56"/>
      <c r="G11" s="56"/>
      <c r="H11" s="56"/>
      <c r="I11" s="56"/>
      <c r="J11" s="48"/>
    </row>
    <row r="12" spans="1:10" ht="15">
      <c r="A12" s="48"/>
      <c r="B12" s="12" t="s">
        <v>109</v>
      </c>
      <c r="C12" s="48"/>
      <c r="D12" s="56" t="s">
        <v>227</v>
      </c>
      <c r="E12" s="56"/>
      <c r="F12" s="56"/>
      <c r="G12" s="56"/>
      <c r="H12" s="56"/>
      <c r="I12" s="56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68" t="s">
        <v>70</v>
      </c>
      <c r="E14" s="68"/>
      <c r="F14" s="68"/>
      <c r="G14" s="68"/>
      <c r="H14" s="48"/>
      <c r="I14" s="48"/>
      <c r="J14" s="48"/>
    </row>
    <row r="15" spans="1:10" ht="1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">
      <c r="A16" s="52" t="s">
        <v>71</v>
      </c>
      <c r="B16" s="52"/>
      <c r="C16" s="52"/>
      <c r="D16" s="52"/>
      <c r="E16" s="52"/>
      <c r="F16" s="48"/>
      <c r="G16" s="48"/>
      <c r="H16" s="48"/>
      <c r="I16" s="48"/>
      <c r="J16" s="48"/>
    </row>
    <row r="17" spans="1:10" ht="15">
      <c r="A17" s="56" t="s">
        <v>72</v>
      </c>
      <c r="B17" s="56"/>
      <c r="C17" s="56" t="s">
        <v>116</v>
      </c>
      <c r="D17" s="56"/>
      <c r="E17" s="56"/>
      <c r="F17" s="56"/>
      <c r="G17" s="56"/>
      <c r="H17" s="56"/>
      <c r="I17" s="56"/>
      <c r="J17" s="19">
        <f>SUM('HZ OR Hohenwarthe'!I25)</f>
        <v>1015</v>
      </c>
    </row>
    <row r="18" spans="1:10" ht="15">
      <c r="A18" s="56" t="s">
        <v>74</v>
      </c>
      <c r="B18" s="56"/>
      <c r="C18" s="56" t="s">
        <v>75</v>
      </c>
      <c r="D18" s="56"/>
      <c r="E18" s="56"/>
      <c r="F18" s="56"/>
      <c r="G18" s="56"/>
      <c r="H18" s="56"/>
      <c r="I18" s="56"/>
      <c r="J18" s="97">
        <f>SUM('HZ OR Hohenwarthe'!I26)</f>
        <v>172</v>
      </c>
    </row>
    <row r="19" spans="1:10" ht="15">
      <c r="A19" s="56" t="s">
        <v>76</v>
      </c>
      <c r="B19" s="56"/>
      <c r="C19" s="56" t="s">
        <v>77</v>
      </c>
      <c r="D19" s="56"/>
      <c r="E19" s="56"/>
      <c r="F19" s="56"/>
      <c r="G19" s="56"/>
      <c r="H19" s="56"/>
      <c r="I19" s="56"/>
      <c r="J19" s="97">
        <f>SUM('HZ OR Hohenwarthe'!I27)</f>
        <v>0</v>
      </c>
    </row>
    <row r="20" spans="1:10" ht="15">
      <c r="A20" s="56" t="s">
        <v>78</v>
      </c>
      <c r="B20" s="56"/>
      <c r="C20" s="56" t="s">
        <v>79</v>
      </c>
      <c r="D20" s="56"/>
      <c r="E20" s="56"/>
      <c r="F20" s="56"/>
      <c r="G20" s="56"/>
      <c r="H20" s="56"/>
      <c r="I20" s="56"/>
      <c r="J20" s="97">
        <f>SUM('OR Hohenwarthe'!A11:B11)</f>
        <v>1187</v>
      </c>
    </row>
    <row r="21" spans="1:10" ht="15">
      <c r="A21" s="56" t="s">
        <v>80</v>
      </c>
      <c r="B21" s="56"/>
      <c r="C21" s="56" t="s">
        <v>81</v>
      </c>
      <c r="D21" s="56"/>
      <c r="E21" s="56"/>
      <c r="F21" s="56"/>
      <c r="G21" s="56"/>
      <c r="H21" s="56"/>
      <c r="I21" s="56"/>
      <c r="J21" s="97">
        <f>SUM('OR Hohenwarthe'!D11:E11)</f>
        <v>782</v>
      </c>
    </row>
    <row r="22" spans="1:10" ht="15">
      <c r="A22" s="56" t="s">
        <v>82</v>
      </c>
      <c r="B22" s="56"/>
      <c r="C22" s="56" t="s">
        <v>83</v>
      </c>
      <c r="D22" s="56"/>
      <c r="E22" s="56"/>
      <c r="F22" s="56"/>
      <c r="G22" s="56"/>
      <c r="H22" s="56"/>
      <c r="I22" s="56"/>
      <c r="J22" s="97">
        <f>SUM('HZ OR Hohenwarthe'!I30)</f>
        <v>159</v>
      </c>
    </row>
    <row r="23" spans="1:10" ht="15">
      <c r="A23" s="56" t="s">
        <v>84</v>
      </c>
      <c r="B23" s="56"/>
      <c r="C23" s="56" t="s">
        <v>85</v>
      </c>
      <c r="D23" s="56"/>
      <c r="E23" s="56"/>
      <c r="F23" s="56"/>
      <c r="G23" s="56"/>
      <c r="H23" s="56"/>
      <c r="I23" s="56"/>
      <c r="J23" s="97">
        <f>SUM('OR Hohenwarthe'!E14)</f>
        <v>25</v>
      </c>
    </row>
    <row r="24" spans="1:10" ht="15">
      <c r="A24" s="56" t="s">
        <v>86</v>
      </c>
      <c r="B24" s="56"/>
      <c r="C24" s="56" t="s">
        <v>87</v>
      </c>
      <c r="D24" s="56"/>
      <c r="E24" s="56"/>
      <c r="F24" s="56"/>
      <c r="G24" s="56"/>
      <c r="H24" s="56"/>
      <c r="I24" s="56"/>
      <c r="J24" s="97">
        <f>SUM('OR Hohenwarthe'!E16)</f>
        <v>757</v>
      </c>
    </row>
    <row r="25" spans="1:10" ht="15">
      <c r="A25" s="56" t="s">
        <v>45</v>
      </c>
      <c r="B25" s="56"/>
      <c r="C25" s="56" t="s">
        <v>88</v>
      </c>
      <c r="D25" s="56"/>
      <c r="E25" s="56"/>
      <c r="F25" s="56"/>
      <c r="G25" s="56"/>
      <c r="H25" s="56"/>
      <c r="I25" s="56"/>
      <c r="J25" s="97">
        <f>SUM('OR Hohenwarthe'!G14)</f>
        <v>2262</v>
      </c>
    </row>
    <row r="26" spans="1:10" ht="15">
      <c r="A26" s="56" t="s">
        <v>89</v>
      </c>
      <c r="B26" s="56"/>
      <c r="C26" s="56" t="s">
        <v>90</v>
      </c>
      <c r="D26" s="56"/>
      <c r="E26" s="56"/>
      <c r="F26" s="56"/>
      <c r="G26" s="56"/>
      <c r="H26" s="56"/>
      <c r="I26" s="56"/>
      <c r="J26" s="98">
        <v>7</v>
      </c>
    </row>
    <row r="27" spans="1:10" ht="15">
      <c r="A27" s="99"/>
      <c r="B27" s="99"/>
      <c r="C27" s="99"/>
      <c r="D27" s="99"/>
      <c r="E27" s="99"/>
      <c r="F27" s="99"/>
      <c r="G27" s="99"/>
      <c r="H27" s="99"/>
      <c r="I27" s="99"/>
      <c r="J27" s="48"/>
    </row>
    <row r="28" spans="1:10" ht="15">
      <c r="A28" s="56" t="s">
        <v>117</v>
      </c>
      <c r="B28" s="56"/>
      <c r="C28" s="56"/>
      <c r="D28" s="56"/>
      <c r="E28" s="56"/>
      <c r="F28" s="56"/>
      <c r="G28" s="56"/>
      <c r="H28" s="56"/>
      <c r="I28" s="56"/>
      <c r="J28" s="48"/>
    </row>
    <row r="29" spans="1:10" ht="15">
      <c r="A29" s="100" t="s">
        <v>92</v>
      </c>
      <c r="B29" s="100"/>
      <c r="C29" s="101" t="s">
        <v>118</v>
      </c>
      <c r="D29" s="101"/>
      <c r="E29" s="101"/>
      <c r="F29" s="101"/>
      <c r="G29" s="101"/>
      <c r="H29" s="101"/>
      <c r="I29" s="102" t="s">
        <v>94</v>
      </c>
      <c r="J29" s="102" t="s">
        <v>90</v>
      </c>
    </row>
    <row r="30" spans="1:10" ht="15">
      <c r="A30" s="12">
        <v>1</v>
      </c>
      <c r="B30" s="12"/>
      <c r="C30" s="73" t="s">
        <v>25</v>
      </c>
      <c r="D30" s="73"/>
      <c r="E30" s="73"/>
      <c r="F30" s="73"/>
      <c r="G30" s="73"/>
      <c r="H30" s="73"/>
      <c r="I30" s="74">
        <f>SUM('OR Hohenwarthe'!I21)</f>
        <v>1636</v>
      </c>
      <c r="J30" s="75">
        <f>SUM(7*I30/J25)</f>
        <v>5.062776304155615</v>
      </c>
    </row>
    <row r="31" spans="1:10" ht="15">
      <c r="A31" s="12">
        <v>2</v>
      </c>
      <c r="B31" s="12"/>
      <c r="C31" s="73" t="s">
        <v>31</v>
      </c>
      <c r="D31" s="73"/>
      <c r="E31" s="73"/>
      <c r="F31" s="73"/>
      <c r="G31" s="73"/>
      <c r="H31" s="73"/>
      <c r="I31" s="74">
        <f>SUM('OR Hohenwarthe'!I29)</f>
        <v>378</v>
      </c>
      <c r="J31" s="75">
        <f>SUM(7*I31/J25)</f>
        <v>1.169761273209549</v>
      </c>
    </row>
    <row r="32" spans="1:10" ht="15">
      <c r="A32" s="12">
        <v>3</v>
      </c>
      <c r="B32" s="12"/>
      <c r="C32" s="73" t="s">
        <v>168</v>
      </c>
      <c r="D32" s="73"/>
      <c r="E32" s="73"/>
      <c r="F32" s="73"/>
      <c r="G32" s="73"/>
      <c r="H32" s="73"/>
      <c r="I32" s="74">
        <f>SUM('OR Hohenwarthe'!I31)</f>
        <v>248</v>
      </c>
      <c r="J32" s="75">
        <f>SUM(7*I32/J25)</f>
        <v>0.7674624226348364</v>
      </c>
    </row>
    <row r="33" spans="1:10" ht="1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">
      <c r="A34" s="20"/>
      <c r="B34" s="20"/>
      <c r="C34" s="52" t="s">
        <v>119</v>
      </c>
      <c r="D34" s="52"/>
      <c r="E34" s="52"/>
      <c r="F34" s="52"/>
      <c r="G34" s="52"/>
      <c r="H34" s="52"/>
      <c r="I34" s="48"/>
      <c r="J34" s="48"/>
    </row>
    <row r="35" spans="1:10" ht="1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">
      <c r="A36" s="56" t="s">
        <v>120</v>
      </c>
      <c r="B36" s="56"/>
      <c r="C36" s="56"/>
      <c r="D36" s="56"/>
      <c r="E36" s="52"/>
      <c r="F36" s="103" t="s">
        <v>121</v>
      </c>
      <c r="G36" s="103"/>
      <c r="H36" s="103"/>
      <c r="I36" s="103"/>
      <c r="J36" s="104"/>
    </row>
    <row r="37" spans="1:10" ht="1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5">
      <c r="A38" s="4" t="s">
        <v>54</v>
      </c>
      <c r="B38" s="4"/>
      <c r="C38" s="105">
        <v>43613</v>
      </c>
      <c r="D38" s="105"/>
      <c r="E38" s="106" t="s">
        <v>112</v>
      </c>
      <c r="F38" s="81" t="s">
        <v>122</v>
      </c>
      <c r="G38" s="81"/>
      <c r="H38" s="81"/>
      <c r="I38" s="81"/>
      <c r="J38" s="104" t="s">
        <v>123</v>
      </c>
    </row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5">
      <c r="A40" s="56" t="s">
        <v>124</v>
      </c>
      <c r="B40" s="56"/>
      <c r="C40" s="56"/>
      <c r="D40" s="56"/>
      <c r="E40" s="48"/>
      <c r="F40" s="48"/>
      <c r="G40" s="48"/>
      <c r="H40" s="48"/>
      <c r="I40" s="48"/>
      <c r="J40" s="48"/>
    </row>
    <row r="41" spans="1:10" ht="15">
      <c r="A41" s="107" t="s">
        <v>99</v>
      </c>
      <c r="B41" s="107"/>
      <c r="C41" s="107"/>
      <c r="D41" s="107"/>
      <c r="E41" s="48"/>
      <c r="F41" s="48"/>
      <c r="G41" s="48"/>
      <c r="H41" s="48"/>
      <c r="I41" s="48"/>
      <c r="J41" s="48"/>
    </row>
    <row r="42" spans="1:10" ht="15">
      <c r="A42" s="107"/>
      <c r="B42" s="107"/>
      <c r="C42" s="107"/>
      <c r="D42" s="107"/>
      <c r="E42" s="48"/>
      <c r="F42" s="48"/>
      <c r="G42" s="48"/>
      <c r="H42" s="48"/>
      <c r="I42" s="48"/>
      <c r="J42" s="48"/>
    </row>
    <row r="43" spans="1:10" ht="15">
      <c r="A43" s="107"/>
      <c r="B43" s="107"/>
      <c r="C43" s="107"/>
      <c r="D43" s="107"/>
      <c r="E43" s="48"/>
      <c r="F43" s="48"/>
      <c r="G43" s="48"/>
      <c r="H43" s="48"/>
      <c r="I43" s="48"/>
      <c r="J43" s="48"/>
    </row>
    <row r="44" spans="1:10" ht="1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5" customHeight="1">
      <c r="A46" s="108" t="s">
        <v>125</v>
      </c>
      <c r="B46" s="108"/>
      <c r="C46" s="108"/>
      <c r="D46" s="108"/>
      <c r="E46" s="108"/>
      <c r="F46" s="109"/>
      <c r="G46" s="110" t="s">
        <v>126</v>
      </c>
      <c r="H46" s="110"/>
      <c r="I46" s="110"/>
      <c r="J46" s="110"/>
    </row>
    <row r="47" spans="1:10" ht="15">
      <c r="A47" s="108"/>
      <c r="B47" s="108"/>
      <c r="C47" s="108"/>
      <c r="D47" s="108"/>
      <c r="E47" s="108"/>
      <c r="F47" s="109"/>
      <c r="G47" s="110"/>
      <c r="H47" s="110"/>
      <c r="I47" s="110"/>
      <c r="J47" s="110"/>
    </row>
    <row r="48" spans="1:10" ht="15" customHeight="1">
      <c r="A48" s="108" t="s">
        <v>127</v>
      </c>
      <c r="B48" s="108"/>
      <c r="C48" s="108"/>
      <c r="D48" s="108"/>
      <c r="E48" s="108"/>
      <c r="F48" s="109"/>
      <c r="G48" s="110" t="s">
        <v>228</v>
      </c>
      <c r="H48" s="110"/>
      <c r="I48" s="110"/>
      <c r="J48" s="110"/>
    </row>
    <row r="49" spans="1:10" ht="15">
      <c r="A49" s="108"/>
      <c r="B49" s="108"/>
      <c r="C49" s="108"/>
      <c r="D49" s="108"/>
      <c r="E49" s="108"/>
      <c r="F49" s="109"/>
      <c r="G49" s="110"/>
      <c r="H49" s="110"/>
      <c r="I49" s="110"/>
      <c r="J49" s="110"/>
    </row>
    <row r="50" spans="1:10" ht="15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5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="48" customFormat="1" ht="15"/>
    <row r="53" s="48" customFormat="1" ht="15"/>
    <row r="54" s="48" customFormat="1" ht="15"/>
  </sheetData>
  <sheetProtection selectLockedCells="1" selectUnlockedCells="1"/>
  <mergeCells count="51">
    <mergeCell ref="F1:I1"/>
    <mergeCell ref="A3:C3"/>
    <mergeCell ref="G3:H3"/>
    <mergeCell ref="G4:H4"/>
    <mergeCell ref="G5:H5"/>
    <mergeCell ref="G6:H6"/>
    <mergeCell ref="F8:H8"/>
    <mergeCell ref="D10:I10"/>
    <mergeCell ref="D11:I11"/>
    <mergeCell ref="D12:I12"/>
    <mergeCell ref="D14:G14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8:I28"/>
    <mergeCell ref="A29:B29"/>
    <mergeCell ref="C29:H29"/>
    <mergeCell ref="A30:B30"/>
    <mergeCell ref="C30:H30"/>
    <mergeCell ref="A31:B31"/>
    <mergeCell ref="C31:H31"/>
    <mergeCell ref="A32:B32"/>
    <mergeCell ref="C32:H32"/>
    <mergeCell ref="A34:B34"/>
    <mergeCell ref="A36:D36"/>
    <mergeCell ref="F36:I36"/>
    <mergeCell ref="A38:B38"/>
    <mergeCell ref="C38:D38"/>
    <mergeCell ref="A40:D40"/>
    <mergeCell ref="A41:D43"/>
    <mergeCell ref="A46:E47"/>
    <mergeCell ref="G46:J47"/>
    <mergeCell ref="A48:E49"/>
    <mergeCell ref="G48:J49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8"/>
  <sheetViews>
    <sheetView workbookViewId="0" topLeftCell="A7">
      <selection activeCell="H41" sqref="H41"/>
    </sheetView>
  </sheetViews>
  <sheetFormatPr defaultColWidth="10.28125" defaultRowHeight="15"/>
  <cols>
    <col min="1" max="1" width="4.28125" style="0" customWidth="1"/>
    <col min="2" max="2" width="12.421875" style="0" customWidth="1"/>
    <col min="3" max="8" width="11.00390625" style="0" customWidth="1"/>
    <col min="9" max="9" width="12.7109375" style="0" customWidth="1"/>
    <col min="10" max="10" width="11.421875" style="48" customWidth="1"/>
    <col min="11" max="16384" width="11.00390625" style="0" customWidth="1"/>
  </cols>
  <sheetData>
    <row r="1" spans="1:9" ht="15" customHeight="1">
      <c r="A1" s="49" t="s">
        <v>51</v>
      </c>
      <c r="B1" s="49"/>
      <c r="C1" s="49"/>
      <c r="D1" s="49"/>
      <c r="E1" s="49"/>
      <c r="F1" s="49"/>
      <c r="G1" s="49"/>
      <c r="H1" s="49"/>
      <c r="I1" s="48"/>
    </row>
    <row r="2" spans="1:9" ht="15">
      <c r="A2" s="49"/>
      <c r="B2" s="49"/>
      <c r="C2" s="49"/>
      <c r="D2" s="49"/>
      <c r="E2" s="49"/>
      <c r="F2" s="49"/>
      <c r="G2" s="49"/>
      <c r="H2" s="49"/>
      <c r="I2" s="48"/>
    </row>
    <row r="3" spans="1:9" ht="15">
      <c r="A3" s="50" t="s">
        <v>52</v>
      </c>
      <c r="B3" s="50"/>
      <c r="C3" s="50"/>
      <c r="D3" s="51" t="s">
        <v>53</v>
      </c>
      <c r="E3" s="51"/>
      <c r="F3" s="50"/>
      <c r="G3" s="52" t="s">
        <v>54</v>
      </c>
      <c r="H3" s="53">
        <v>43611</v>
      </c>
      <c r="I3" s="48"/>
    </row>
    <row r="4" spans="1:9" ht="15">
      <c r="A4" s="48"/>
      <c r="B4" s="48"/>
      <c r="C4" s="48"/>
      <c r="D4" s="48"/>
      <c r="E4" s="48"/>
      <c r="F4" s="48"/>
      <c r="G4" s="48"/>
      <c r="H4" s="48"/>
      <c r="I4" s="48"/>
    </row>
    <row r="5" spans="1:9" ht="15">
      <c r="A5" s="54" t="s">
        <v>55</v>
      </c>
      <c r="B5" s="54"/>
      <c r="C5" s="54"/>
      <c r="D5" s="54"/>
      <c r="E5" s="54"/>
      <c r="F5" s="55" t="s">
        <v>56</v>
      </c>
      <c r="G5" s="55"/>
      <c r="H5" s="55"/>
      <c r="I5" s="48"/>
    </row>
    <row r="6" spans="1:9" ht="15">
      <c r="A6" s="48"/>
      <c r="B6" s="48"/>
      <c r="C6" s="48"/>
      <c r="D6" s="48"/>
      <c r="E6" s="48"/>
      <c r="F6" s="48"/>
      <c r="G6" s="48"/>
      <c r="H6" s="48"/>
      <c r="I6" s="48"/>
    </row>
    <row r="7" spans="1:9" ht="15">
      <c r="A7" s="56" t="s">
        <v>57</v>
      </c>
      <c r="B7" s="56"/>
      <c r="C7" s="48"/>
      <c r="D7" s="48"/>
      <c r="E7" s="48"/>
      <c r="F7" s="48"/>
      <c r="G7" s="48"/>
      <c r="H7" s="48"/>
      <c r="I7" s="48"/>
    </row>
    <row r="8" spans="1:9" ht="15">
      <c r="A8" s="48"/>
      <c r="B8" s="48"/>
      <c r="C8" s="48"/>
      <c r="D8" s="48"/>
      <c r="E8" s="48"/>
      <c r="F8" s="48"/>
      <c r="G8" s="48"/>
      <c r="H8" s="48"/>
      <c r="I8" s="48"/>
    </row>
    <row r="9" spans="1:9" ht="15">
      <c r="A9" s="48" t="s">
        <v>58</v>
      </c>
      <c r="B9" s="56" t="s">
        <v>59</v>
      </c>
      <c r="C9" s="56"/>
      <c r="D9" s="56"/>
      <c r="E9" s="56"/>
      <c r="F9" s="56"/>
      <c r="G9" s="56"/>
      <c r="H9" s="56"/>
      <c r="I9" s="56"/>
    </row>
    <row r="10" spans="1:9" ht="9.75" customHeight="1">
      <c r="A10" s="48"/>
      <c r="B10" s="57"/>
      <c r="C10" s="57"/>
      <c r="D10" s="57"/>
      <c r="E10" s="57"/>
      <c r="F10" s="57"/>
      <c r="G10" s="57"/>
      <c r="H10" s="57"/>
      <c r="I10" s="57"/>
    </row>
    <row r="11" spans="1:18" ht="29.25" customHeight="1">
      <c r="A11" s="58" t="s">
        <v>60</v>
      </c>
      <c r="B11" s="59" t="s">
        <v>61</v>
      </c>
      <c r="C11" s="59"/>
      <c r="D11" s="59"/>
      <c r="E11" s="59"/>
      <c r="F11" s="59"/>
      <c r="G11" s="59"/>
      <c r="H11" s="59"/>
      <c r="I11" s="59"/>
      <c r="K11" s="60"/>
      <c r="L11" s="60"/>
      <c r="M11" s="60"/>
      <c r="N11" s="60"/>
      <c r="O11" s="60"/>
      <c r="P11" s="60"/>
      <c r="Q11" s="60"/>
      <c r="R11" s="60"/>
    </row>
    <row r="12" spans="1:18" ht="9.75" customHeight="1">
      <c r="A12" s="58"/>
      <c r="B12" s="61"/>
      <c r="C12" s="61"/>
      <c r="D12" s="61"/>
      <c r="E12" s="61"/>
      <c r="F12" s="61"/>
      <c r="G12" s="61"/>
      <c r="H12" s="61"/>
      <c r="I12" s="61"/>
      <c r="K12" s="62"/>
      <c r="L12" s="62"/>
      <c r="M12" s="62"/>
      <c r="N12" s="62"/>
      <c r="O12" s="62"/>
      <c r="P12" s="62"/>
      <c r="Q12" s="62"/>
      <c r="R12" s="62"/>
    </row>
    <row r="13" spans="1:9" ht="30" customHeight="1">
      <c r="A13" s="58" t="s">
        <v>62</v>
      </c>
      <c r="B13" s="59" t="s">
        <v>63</v>
      </c>
      <c r="C13" s="59"/>
      <c r="D13" s="59"/>
      <c r="E13" s="59"/>
      <c r="F13" s="59"/>
      <c r="G13" s="59"/>
      <c r="H13" s="59"/>
      <c r="I13" s="59"/>
    </row>
    <row r="14" spans="1:9" ht="9.75" customHeight="1">
      <c r="A14" s="58"/>
      <c r="B14" s="61"/>
      <c r="C14" s="61"/>
      <c r="D14" s="61"/>
      <c r="E14" s="61"/>
      <c r="F14" s="61"/>
      <c r="G14" s="61"/>
      <c r="H14" s="61"/>
      <c r="I14" s="61"/>
    </row>
    <row r="15" spans="1:9" ht="44.25" customHeight="1">
      <c r="A15" s="58" t="s">
        <v>64</v>
      </c>
      <c r="B15" s="59" t="s">
        <v>65</v>
      </c>
      <c r="C15" s="59"/>
      <c r="D15" s="59"/>
      <c r="E15" s="59"/>
      <c r="F15" s="59"/>
      <c r="G15" s="59"/>
      <c r="H15" s="59"/>
      <c r="I15" s="59"/>
    </row>
    <row r="16" spans="1:9" ht="9.75" customHeight="1">
      <c r="A16" s="58"/>
      <c r="B16" s="61"/>
      <c r="C16" s="61"/>
      <c r="D16" s="61"/>
      <c r="E16" s="61"/>
      <c r="F16" s="61"/>
      <c r="G16" s="61"/>
      <c r="H16" s="61"/>
      <c r="I16" s="61"/>
    </row>
    <row r="17" spans="1:9" ht="15">
      <c r="A17" s="58" t="s">
        <v>66</v>
      </c>
      <c r="B17" s="56" t="s">
        <v>67</v>
      </c>
      <c r="C17" s="56"/>
      <c r="D17" s="56"/>
      <c r="E17" s="56"/>
      <c r="F17" s="56"/>
      <c r="G17" s="56"/>
      <c r="H17" s="56"/>
      <c r="I17" s="56"/>
    </row>
    <row r="18" spans="1:9" ht="9.75" customHeight="1">
      <c r="A18" s="58"/>
      <c r="B18" s="57"/>
      <c r="C18" s="57"/>
      <c r="D18" s="57"/>
      <c r="E18" s="57"/>
      <c r="F18" s="57"/>
      <c r="G18" s="57"/>
      <c r="H18" s="57"/>
      <c r="I18" s="57"/>
    </row>
    <row r="19" spans="1:9" ht="29.25" customHeight="1">
      <c r="A19" s="58" t="s">
        <v>68</v>
      </c>
      <c r="B19" s="59" t="s">
        <v>69</v>
      </c>
      <c r="C19" s="59"/>
      <c r="D19" s="59"/>
      <c r="E19" s="59"/>
      <c r="F19" s="59"/>
      <c r="G19" s="59"/>
      <c r="H19" s="59"/>
      <c r="I19" s="59"/>
    </row>
    <row r="20" spans="1:9" ht="15">
      <c r="A20" s="63"/>
      <c r="B20" s="63"/>
      <c r="C20" s="63"/>
      <c r="D20" s="63"/>
      <c r="E20" s="63"/>
      <c r="F20" s="63"/>
      <c r="G20" s="63"/>
      <c r="H20" s="63"/>
      <c r="I20" s="48"/>
    </row>
    <row r="21" spans="1:9" ht="15">
      <c r="A21" s="63"/>
      <c r="B21" s="63"/>
      <c r="C21" s="63"/>
      <c r="D21" s="63"/>
      <c r="E21" s="63"/>
      <c r="F21" s="63"/>
      <c r="G21" s="63"/>
      <c r="H21" s="63"/>
      <c r="I21" s="48"/>
    </row>
    <row r="22" spans="1:9" ht="15">
      <c r="A22" s="64" t="s">
        <v>70</v>
      </c>
      <c r="B22" s="64"/>
      <c r="C22" s="64"/>
      <c r="D22" s="64"/>
      <c r="E22" s="64"/>
      <c r="F22" s="64"/>
      <c r="G22" s="64"/>
      <c r="H22" s="64"/>
      <c r="I22" s="48"/>
    </row>
    <row r="23" spans="1:9" ht="15">
      <c r="A23" s="56" t="s">
        <v>71</v>
      </c>
      <c r="B23" s="56"/>
      <c r="C23" s="56"/>
      <c r="D23" s="56"/>
      <c r="E23" s="56"/>
      <c r="F23" s="56"/>
      <c r="G23" s="56"/>
      <c r="H23" s="56"/>
      <c r="I23" s="48"/>
    </row>
    <row r="24" spans="1:9" ht="15">
      <c r="A24" s="52"/>
      <c r="B24" s="52"/>
      <c r="C24" s="52"/>
      <c r="D24" s="52"/>
      <c r="E24" s="52"/>
      <c r="F24" s="52"/>
      <c r="G24" s="52"/>
      <c r="H24" s="52"/>
      <c r="I24" s="48"/>
    </row>
    <row r="25" spans="1:9" ht="15">
      <c r="A25" s="65" t="s">
        <v>72</v>
      </c>
      <c r="B25" s="66" t="s">
        <v>73</v>
      </c>
      <c r="C25" s="66"/>
      <c r="D25" s="66"/>
      <c r="E25" s="66"/>
      <c r="F25" s="66"/>
      <c r="G25" s="66"/>
      <c r="H25" s="66"/>
      <c r="I25" s="19">
        <v>1061</v>
      </c>
    </row>
    <row r="26" spans="1:9" ht="15">
      <c r="A26" s="65" t="s">
        <v>74</v>
      </c>
      <c r="B26" s="56" t="s">
        <v>75</v>
      </c>
      <c r="C26" s="56"/>
      <c r="D26" s="56"/>
      <c r="E26" s="56"/>
      <c r="F26" s="56"/>
      <c r="G26" s="56"/>
      <c r="H26" s="56"/>
      <c r="I26" s="19">
        <v>130</v>
      </c>
    </row>
    <row r="27" spans="1:9" ht="15">
      <c r="A27" s="65" t="s">
        <v>76</v>
      </c>
      <c r="B27" s="56" t="s">
        <v>77</v>
      </c>
      <c r="C27" s="56"/>
      <c r="D27" s="56"/>
      <c r="E27" s="56"/>
      <c r="F27" s="56"/>
      <c r="G27" s="56"/>
      <c r="H27" s="56"/>
      <c r="I27" s="19"/>
    </row>
    <row r="28" spans="1:9" ht="15">
      <c r="A28" s="65" t="s">
        <v>78</v>
      </c>
      <c r="B28" s="56" t="s">
        <v>79</v>
      </c>
      <c r="C28" s="56"/>
      <c r="D28" s="56"/>
      <c r="E28" s="56"/>
      <c r="F28" s="56"/>
      <c r="G28" s="56"/>
      <c r="H28" s="56"/>
      <c r="I28" s="19">
        <f>SUM('OR Schermen'!A11:B11)</f>
        <v>1191</v>
      </c>
    </row>
    <row r="29" spans="1:9" ht="15">
      <c r="A29" s="65" t="s">
        <v>80</v>
      </c>
      <c r="B29" s="56" t="s">
        <v>81</v>
      </c>
      <c r="C29" s="56"/>
      <c r="D29" s="56"/>
      <c r="E29" s="56"/>
      <c r="F29" s="56"/>
      <c r="G29" s="56"/>
      <c r="H29" s="56"/>
      <c r="I29" s="19">
        <f>SUM('OR Schermen'!D11:E11)</f>
        <v>718</v>
      </c>
    </row>
    <row r="30" spans="1:9" ht="15">
      <c r="A30" s="65" t="s">
        <v>82</v>
      </c>
      <c r="B30" s="56" t="s">
        <v>83</v>
      </c>
      <c r="C30" s="56"/>
      <c r="D30" s="56"/>
      <c r="E30" s="56"/>
      <c r="F30" s="56"/>
      <c r="G30" s="56"/>
      <c r="H30" s="56"/>
      <c r="I30" s="19">
        <v>120</v>
      </c>
    </row>
    <row r="31" spans="1:9" ht="15">
      <c r="A31" s="65" t="s">
        <v>84</v>
      </c>
      <c r="B31" s="56" t="s">
        <v>85</v>
      </c>
      <c r="C31" s="56"/>
      <c r="D31" s="56"/>
      <c r="E31" s="56"/>
      <c r="F31" s="56"/>
      <c r="G31" s="56"/>
      <c r="H31" s="56"/>
      <c r="I31" s="19">
        <f>SUM('OR Schermen'!E14)</f>
        <v>20</v>
      </c>
    </row>
    <row r="32" spans="1:9" ht="15">
      <c r="A32" s="65" t="s">
        <v>86</v>
      </c>
      <c r="B32" s="56" t="s">
        <v>87</v>
      </c>
      <c r="C32" s="56"/>
      <c r="D32" s="56"/>
      <c r="E32" s="56"/>
      <c r="F32" s="56"/>
      <c r="G32" s="56"/>
      <c r="H32" s="56"/>
      <c r="I32" s="19">
        <f>SUM('OR Schermen'!E16)</f>
        <v>698</v>
      </c>
    </row>
    <row r="33" spans="1:9" ht="15">
      <c r="A33" s="65" t="s">
        <v>45</v>
      </c>
      <c r="B33" s="56" t="s">
        <v>88</v>
      </c>
      <c r="C33" s="56"/>
      <c r="D33" s="56"/>
      <c r="E33" s="56"/>
      <c r="F33" s="56"/>
      <c r="G33" s="56"/>
      <c r="H33" s="56"/>
      <c r="I33" s="19">
        <f>SUM('OR Schermen'!G14)</f>
        <v>2025</v>
      </c>
    </row>
    <row r="34" spans="1:9" ht="15">
      <c r="A34" s="65" t="s">
        <v>89</v>
      </c>
      <c r="B34" s="56" t="s">
        <v>90</v>
      </c>
      <c r="C34" s="56"/>
      <c r="D34" s="56"/>
      <c r="E34" s="56"/>
      <c r="F34" s="56"/>
      <c r="G34" s="56"/>
      <c r="H34" s="56"/>
      <c r="I34" s="67">
        <v>7</v>
      </c>
    </row>
    <row r="35" spans="1:9" ht="1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">
      <c r="A36" s="68" t="s">
        <v>91</v>
      </c>
      <c r="B36" s="68"/>
      <c r="C36" s="68"/>
      <c r="D36" s="68"/>
      <c r="E36" s="68"/>
      <c r="F36" s="68"/>
      <c r="G36" s="68"/>
      <c r="H36" s="68"/>
      <c r="I36" s="68"/>
    </row>
    <row r="37" spans="1:9" ht="30">
      <c r="A37" s="69" t="s">
        <v>92</v>
      </c>
      <c r="B37" s="70" t="s">
        <v>93</v>
      </c>
      <c r="C37" s="70"/>
      <c r="D37" s="70"/>
      <c r="E37" s="70"/>
      <c r="F37" s="70"/>
      <c r="G37" s="70"/>
      <c r="H37" s="71" t="s">
        <v>94</v>
      </c>
      <c r="I37" s="71" t="s">
        <v>90</v>
      </c>
    </row>
    <row r="38" spans="1:9" ht="15">
      <c r="A38" s="72">
        <v>1</v>
      </c>
      <c r="B38" s="73" t="s">
        <v>25</v>
      </c>
      <c r="C38" s="73"/>
      <c r="D38" s="73"/>
      <c r="E38" s="73"/>
      <c r="F38" s="73"/>
      <c r="G38" s="73"/>
      <c r="H38" s="74">
        <f>SUM('OR Schermen'!I21)</f>
        <v>343</v>
      </c>
      <c r="I38" s="75">
        <f>SUM(I34*H38/I33)</f>
        <v>1.185679012345679</v>
      </c>
    </row>
    <row r="39" spans="1:9" ht="15">
      <c r="A39" s="72">
        <v>2</v>
      </c>
      <c r="B39" s="73" t="s">
        <v>31</v>
      </c>
      <c r="C39" s="73"/>
      <c r="D39" s="73"/>
      <c r="E39" s="73"/>
      <c r="F39" s="73"/>
      <c r="G39" s="73"/>
      <c r="H39" s="74">
        <f>SUM('OR Schermen'!I25)</f>
        <v>1029</v>
      </c>
      <c r="I39" s="75">
        <f>SUM(I34*H39/I33)</f>
        <v>3.557037037037037</v>
      </c>
    </row>
    <row r="40" spans="1:9" ht="15">
      <c r="A40" s="72">
        <v>3</v>
      </c>
      <c r="B40" s="73" t="s">
        <v>39</v>
      </c>
      <c r="C40" s="73"/>
      <c r="D40" s="73"/>
      <c r="E40" s="73"/>
      <c r="F40" s="73"/>
      <c r="G40" s="73"/>
      <c r="H40" s="74">
        <f>SUM('OR Schermen'!I32)</f>
        <v>653</v>
      </c>
      <c r="I40" s="75">
        <f>SUM(I34*H40/I33)</f>
        <v>2.257283950617284</v>
      </c>
    </row>
    <row r="41" spans="1:9" ht="15">
      <c r="A41" s="48"/>
      <c r="B41" s="76" t="s">
        <v>95</v>
      </c>
      <c r="C41" s="76"/>
      <c r="D41" s="76"/>
      <c r="E41" s="76"/>
      <c r="F41" s="76"/>
      <c r="G41" s="76"/>
      <c r="H41" s="74">
        <f>SUM(H38:H40)</f>
        <v>2025</v>
      </c>
      <c r="I41" s="77">
        <f>SUM(I38:I40)</f>
        <v>7</v>
      </c>
    </row>
    <row r="42" spans="1:9" ht="15">
      <c r="A42" s="48"/>
      <c r="B42" s="78"/>
      <c r="C42" s="78"/>
      <c r="D42" s="78"/>
      <c r="E42" s="78"/>
      <c r="F42" s="78"/>
      <c r="G42" s="78"/>
      <c r="H42" s="48"/>
      <c r="I42" s="48"/>
    </row>
    <row r="43" spans="1:9" ht="15">
      <c r="A43" s="48"/>
      <c r="B43" s="79"/>
      <c r="C43" s="79"/>
      <c r="D43" s="79"/>
      <c r="E43" s="79"/>
      <c r="F43" s="79"/>
      <c r="G43" s="79"/>
      <c r="H43" s="48"/>
      <c r="I43" s="48"/>
    </row>
    <row r="44" spans="1:9" ht="15">
      <c r="A44" s="48"/>
      <c r="B44" s="79"/>
      <c r="C44" s="79"/>
      <c r="D44" s="79"/>
      <c r="E44" s="79"/>
      <c r="F44" s="80" t="s">
        <v>96</v>
      </c>
      <c r="G44" s="80"/>
      <c r="H44" s="81" t="s">
        <v>4</v>
      </c>
      <c r="I44" s="79" t="s">
        <v>97</v>
      </c>
    </row>
    <row r="45" spans="1:9" ht="15">
      <c r="A45" s="48"/>
      <c r="B45" s="79"/>
      <c r="C45" s="79"/>
      <c r="D45" s="79"/>
      <c r="E45" s="79"/>
      <c r="F45" s="82"/>
      <c r="G45" s="82"/>
      <c r="H45" s="52"/>
      <c r="I45" s="79"/>
    </row>
    <row r="46" spans="1:9" ht="15">
      <c r="A46" s="48"/>
      <c r="B46" s="83" t="s">
        <v>98</v>
      </c>
      <c r="C46" s="83"/>
      <c r="D46" s="83"/>
      <c r="E46" s="79"/>
      <c r="F46" s="79"/>
      <c r="G46" s="84" t="s">
        <v>99</v>
      </c>
      <c r="H46" s="84"/>
      <c r="I46" s="84"/>
    </row>
    <row r="47" spans="1:9" ht="15">
      <c r="A47" s="48"/>
      <c r="B47" s="83"/>
      <c r="C47" s="83"/>
      <c r="D47" s="83"/>
      <c r="E47" s="79"/>
      <c r="F47" s="79"/>
      <c r="G47" s="84"/>
      <c r="H47" s="84"/>
      <c r="I47" s="84"/>
    </row>
    <row r="48" spans="1:9" ht="15">
      <c r="A48" s="48"/>
      <c r="B48" s="83"/>
      <c r="C48" s="83"/>
      <c r="D48" s="83"/>
      <c r="E48" s="79"/>
      <c r="F48" s="79"/>
      <c r="G48" s="84"/>
      <c r="H48" s="84"/>
      <c r="I48" s="84"/>
    </row>
    <row r="49" spans="1:9" ht="15">
      <c r="A49" s="48"/>
      <c r="B49" s="79"/>
      <c r="C49" s="79"/>
      <c r="D49" s="79"/>
      <c r="E49" s="79"/>
      <c r="F49" s="79"/>
      <c r="G49" s="79"/>
      <c r="H49" s="48"/>
      <c r="I49" s="48"/>
    </row>
    <row r="50" spans="1:9" ht="15">
      <c r="A50" s="48"/>
      <c r="B50" s="79"/>
      <c r="C50" s="79"/>
      <c r="D50" s="79"/>
      <c r="E50" s="79"/>
      <c r="F50" s="79"/>
      <c r="G50" s="79"/>
      <c r="H50" s="48"/>
      <c r="I50" s="48"/>
    </row>
    <row r="51" spans="1:9" ht="15">
      <c r="A51" s="85"/>
      <c r="B51" s="86"/>
      <c r="C51" s="86"/>
      <c r="D51" s="86"/>
      <c r="E51" s="86"/>
      <c r="F51" s="86"/>
      <c r="G51" s="86"/>
      <c r="H51" s="85"/>
      <c r="I51" s="85"/>
    </row>
    <row r="52" spans="1:9" ht="15">
      <c r="A52" s="48"/>
      <c r="B52" s="87"/>
      <c r="C52" s="87"/>
      <c r="D52" s="87"/>
      <c r="E52" s="87"/>
      <c r="F52" s="87"/>
      <c r="G52" s="87"/>
      <c r="H52" s="48"/>
      <c r="I52" s="48"/>
    </row>
    <row r="53" spans="1:9" ht="15">
      <c r="A53" s="48"/>
      <c r="B53" s="79" t="s">
        <v>100</v>
      </c>
      <c r="C53" s="78" t="s">
        <v>101</v>
      </c>
      <c r="D53" s="78"/>
      <c r="E53" s="78"/>
      <c r="F53" s="88">
        <v>1</v>
      </c>
      <c r="G53" s="89" t="s">
        <v>102</v>
      </c>
      <c r="H53" s="48"/>
      <c r="I53" s="48"/>
    </row>
    <row r="54" spans="1:9" ht="15">
      <c r="A54" s="48"/>
      <c r="B54" s="79"/>
      <c r="C54" s="79"/>
      <c r="D54" s="79"/>
      <c r="E54" s="79"/>
      <c r="F54" s="79"/>
      <c r="G54" s="79"/>
      <c r="H54" s="48"/>
      <c r="I54" s="48"/>
    </row>
    <row r="55" spans="1:9" ht="15">
      <c r="A55" s="48"/>
      <c r="B55" s="79"/>
      <c r="C55" s="79"/>
      <c r="D55" s="79"/>
      <c r="E55" s="79"/>
      <c r="F55" s="79"/>
      <c r="G55" s="79"/>
      <c r="H55" s="48"/>
      <c r="I55" s="48"/>
    </row>
    <row r="56" spans="1:9" ht="15">
      <c r="A56" s="48"/>
      <c r="B56" s="79"/>
      <c r="C56" s="79"/>
      <c r="D56" s="79"/>
      <c r="E56" s="79"/>
      <c r="F56" s="79"/>
      <c r="G56" s="79"/>
      <c r="H56" s="48"/>
      <c r="I56" s="48"/>
    </row>
    <row r="57" spans="2:7" s="48" customFormat="1" ht="15">
      <c r="B57" s="79"/>
      <c r="C57" s="79"/>
      <c r="D57" s="79"/>
      <c r="E57" s="79"/>
      <c r="F57" s="79"/>
      <c r="G57" s="79"/>
    </row>
    <row r="58" spans="2:7" s="48" customFormat="1" ht="15">
      <c r="B58" s="78"/>
      <c r="C58" s="78"/>
      <c r="D58" s="78"/>
      <c r="E58" s="78"/>
      <c r="F58" s="78"/>
      <c r="G58" s="78"/>
    </row>
    <row r="59" spans="2:7" s="48" customFormat="1" ht="15">
      <c r="B59" s="78"/>
      <c r="C59" s="78"/>
      <c r="D59" s="78"/>
      <c r="E59" s="78"/>
      <c r="F59" s="78"/>
      <c r="G59" s="78"/>
    </row>
    <row r="60" spans="2:7" ht="15">
      <c r="B60" s="90"/>
      <c r="C60" s="90"/>
      <c r="D60" s="90"/>
      <c r="E60" s="90"/>
      <c r="F60" s="90"/>
      <c r="G60" s="90"/>
    </row>
    <row r="61" spans="2:7" ht="15">
      <c r="B61" s="90"/>
      <c r="C61" s="90"/>
      <c r="D61" s="90"/>
      <c r="E61" s="90"/>
      <c r="F61" s="90"/>
      <c r="G61" s="90"/>
    </row>
    <row r="62" spans="2:7" ht="15">
      <c r="B62" s="90"/>
      <c r="C62" s="90"/>
      <c r="D62" s="90"/>
      <c r="E62" s="90"/>
      <c r="F62" s="90"/>
      <c r="G62" s="90"/>
    </row>
    <row r="63" spans="2:7" ht="15">
      <c r="B63" s="90"/>
      <c r="C63" s="90"/>
      <c r="D63" s="90"/>
      <c r="E63" s="90"/>
      <c r="F63" s="90"/>
      <c r="G63" s="90"/>
    </row>
    <row r="64" spans="2:7" ht="15">
      <c r="B64" s="90"/>
      <c r="C64" s="90"/>
      <c r="D64" s="90"/>
      <c r="E64" s="90"/>
      <c r="F64" s="90"/>
      <c r="G64" s="90"/>
    </row>
    <row r="65" spans="2:7" ht="15">
      <c r="B65" s="90"/>
      <c r="C65" s="90"/>
      <c r="D65" s="90"/>
      <c r="E65" s="90"/>
      <c r="F65" s="90"/>
      <c r="G65" s="90"/>
    </row>
    <row r="66" spans="2:7" ht="15">
      <c r="B66" s="90"/>
      <c r="C66" s="90"/>
      <c r="D66" s="90"/>
      <c r="E66" s="90"/>
      <c r="F66" s="90"/>
      <c r="G66" s="90"/>
    </row>
    <row r="67" spans="2:7" ht="15">
      <c r="B67" s="90"/>
      <c r="C67" s="90"/>
      <c r="D67" s="90"/>
      <c r="E67" s="90"/>
      <c r="F67" s="90"/>
      <c r="G67" s="90"/>
    </row>
    <row r="68" spans="2:7" ht="15">
      <c r="B68" s="90"/>
      <c r="C68" s="90"/>
      <c r="D68" s="90"/>
      <c r="E68" s="90"/>
      <c r="F68" s="90"/>
      <c r="G68" s="90"/>
    </row>
  </sheetData>
  <sheetProtection selectLockedCells="1" selectUnlockedCells="1"/>
  <mergeCells count="48">
    <mergeCell ref="A1:H2"/>
    <mergeCell ref="D3:E3"/>
    <mergeCell ref="F5:H5"/>
    <mergeCell ref="A7:B7"/>
    <mergeCell ref="B9:I9"/>
    <mergeCell ref="B11:I11"/>
    <mergeCell ref="K11:R11"/>
    <mergeCell ref="B13:I13"/>
    <mergeCell ref="B15:I15"/>
    <mergeCell ref="B17:I17"/>
    <mergeCell ref="B19:I19"/>
    <mergeCell ref="A20:H20"/>
    <mergeCell ref="A21:H21"/>
    <mergeCell ref="A22:H22"/>
    <mergeCell ref="A23:H23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I36"/>
    <mergeCell ref="B37:G37"/>
    <mergeCell ref="B38:G38"/>
    <mergeCell ref="B39:G39"/>
    <mergeCell ref="B40:G40"/>
    <mergeCell ref="B41:G41"/>
    <mergeCell ref="B42:G42"/>
    <mergeCell ref="F44:G44"/>
    <mergeCell ref="B46:D48"/>
    <mergeCell ref="G46:I48"/>
    <mergeCell ref="B51:G51"/>
    <mergeCell ref="C53:E53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1"/>
  <sheetViews>
    <sheetView workbookViewId="0" topLeftCell="A10">
      <selection activeCell="J32" sqref="J32"/>
    </sheetView>
  </sheetViews>
  <sheetFormatPr defaultColWidth="10.28125" defaultRowHeight="15"/>
  <cols>
    <col min="1" max="1" width="3.7109375" style="0" customWidth="1"/>
    <col min="2" max="2" width="4.28125" style="0" customWidth="1"/>
    <col min="3" max="3" width="12.8515625" style="0" customWidth="1"/>
    <col min="4" max="5" width="11.00390625" style="0" customWidth="1"/>
    <col min="6" max="6" width="3.00390625" style="0" customWidth="1"/>
    <col min="7" max="8" width="11.00390625" style="0" customWidth="1"/>
    <col min="9" max="9" width="17.421875" style="0" customWidth="1"/>
    <col min="10" max="10" width="12.8515625" style="0" customWidth="1"/>
    <col min="11" max="11" width="11.421875" style="48" customWidth="1"/>
    <col min="12" max="16384" width="11.00390625" style="0" customWidth="1"/>
  </cols>
  <sheetData>
    <row r="1" spans="1:10" ht="21">
      <c r="A1" s="91" t="s">
        <v>103</v>
      </c>
      <c r="B1" s="91"/>
      <c r="C1" s="91"/>
      <c r="D1" s="48"/>
      <c r="E1" s="48"/>
      <c r="F1" s="92" t="s">
        <v>104</v>
      </c>
      <c r="G1" s="92"/>
      <c r="H1" s="92"/>
      <c r="I1" s="92"/>
      <c r="J1" s="48"/>
    </row>
    <row r="2" spans="1:10" ht="15">
      <c r="A2" s="48"/>
      <c r="B2" s="48"/>
      <c r="C2" s="48"/>
      <c r="D2" s="48"/>
      <c r="E2" s="48"/>
      <c r="F2" s="93"/>
      <c r="G2" s="48"/>
      <c r="H2" s="48"/>
      <c r="I2" s="48"/>
      <c r="J2" s="48"/>
    </row>
    <row r="3" spans="1:10" ht="15.75">
      <c r="A3" s="94" t="s">
        <v>105</v>
      </c>
      <c r="B3" s="94"/>
      <c r="C3" s="94"/>
      <c r="D3" s="57"/>
      <c r="E3" s="48"/>
      <c r="F3" s="74"/>
      <c r="G3" s="95" t="s">
        <v>106</v>
      </c>
      <c r="H3" s="95"/>
      <c r="I3" s="48"/>
      <c r="J3" s="48"/>
    </row>
    <row r="4" spans="1:10" ht="15">
      <c r="A4" s="48"/>
      <c r="B4" s="48"/>
      <c r="C4" s="48"/>
      <c r="D4" s="48"/>
      <c r="E4" s="48"/>
      <c r="F4" s="12"/>
      <c r="G4" s="95" t="s">
        <v>107</v>
      </c>
      <c r="H4" s="95"/>
      <c r="I4" s="48"/>
      <c r="J4" s="48"/>
    </row>
    <row r="5" spans="1:10" ht="15">
      <c r="A5" s="48"/>
      <c r="B5" s="48"/>
      <c r="C5" s="48"/>
      <c r="D5" s="48"/>
      <c r="E5" s="48"/>
      <c r="F5" s="74"/>
      <c r="G5" s="95" t="s">
        <v>108</v>
      </c>
      <c r="H5" s="95"/>
      <c r="I5" s="48"/>
      <c r="J5" s="48"/>
    </row>
    <row r="6" spans="1:10" ht="15">
      <c r="A6" s="48"/>
      <c r="B6" s="48"/>
      <c r="C6" s="48"/>
      <c r="D6" s="48"/>
      <c r="E6" s="48"/>
      <c r="F6" s="74" t="s">
        <v>109</v>
      </c>
      <c r="G6" s="95" t="s">
        <v>110</v>
      </c>
      <c r="H6" s="95"/>
      <c r="I6" s="48"/>
      <c r="J6" s="48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51" t="s">
        <v>111</v>
      </c>
      <c r="G8" s="51"/>
      <c r="H8" s="51"/>
      <c r="I8" s="48"/>
      <c r="J8" s="48"/>
    </row>
    <row r="9" spans="1:10" ht="1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48" t="s">
        <v>112</v>
      </c>
      <c r="B10" s="74"/>
      <c r="C10" s="96"/>
      <c r="D10" s="56" t="s">
        <v>113</v>
      </c>
      <c r="E10" s="56"/>
      <c r="F10" s="56"/>
      <c r="G10" s="56"/>
      <c r="H10" s="56"/>
      <c r="I10" s="56"/>
      <c r="J10" s="48"/>
    </row>
    <row r="11" spans="1:10" ht="15">
      <c r="A11" s="48"/>
      <c r="B11" s="74"/>
      <c r="C11" s="48"/>
      <c r="D11" s="56" t="s">
        <v>114</v>
      </c>
      <c r="E11" s="56"/>
      <c r="F11" s="56"/>
      <c r="G11" s="56"/>
      <c r="H11" s="56"/>
      <c r="I11" s="56"/>
      <c r="J11" s="48"/>
    </row>
    <row r="12" spans="1:10" ht="15">
      <c r="A12" s="48"/>
      <c r="B12" s="12" t="s">
        <v>109</v>
      </c>
      <c r="C12" s="48"/>
      <c r="D12" s="56" t="s">
        <v>115</v>
      </c>
      <c r="E12" s="56"/>
      <c r="F12" s="56"/>
      <c r="G12" s="56"/>
      <c r="H12" s="56"/>
      <c r="I12" s="56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68" t="s">
        <v>70</v>
      </c>
      <c r="E14" s="68"/>
      <c r="F14" s="68"/>
      <c r="G14" s="68"/>
      <c r="H14" s="48"/>
      <c r="I14" s="48"/>
      <c r="J14" s="48"/>
    </row>
    <row r="15" spans="1:10" ht="1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">
      <c r="A16" s="52" t="s">
        <v>71</v>
      </c>
      <c r="B16" s="52"/>
      <c r="C16" s="52"/>
      <c r="D16" s="52"/>
      <c r="E16" s="52"/>
      <c r="F16" s="48"/>
      <c r="G16" s="48"/>
      <c r="H16" s="48"/>
      <c r="I16" s="48"/>
      <c r="J16" s="48"/>
    </row>
    <row r="17" spans="1:10" ht="15">
      <c r="A17" s="56" t="s">
        <v>72</v>
      </c>
      <c r="B17" s="56"/>
      <c r="C17" s="56" t="s">
        <v>116</v>
      </c>
      <c r="D17" s="56"/>
      <c r="E17" s="56"/>
      <c r="F17" s="56"/>
      <c r="G17" s="56"/>
      <c r="H17" s="56"/>
      <c r="I17" s="56"/>
      <c r="J17" s="19">
        <f>SUM('HZ OR Schermen'!I25)</f>
        <v>1061</v>
      </c>
    </row>
    <row r="18" spans="1:10" ht="15">
      <c r="A18" s="56" t="s">
        <v>74</v>
      </c>
      <c r="B18" s="56"/>
      <c r="C18" s="56" t="s">
        <v>75</v>
      </c>
      <c r="D18" s="56"/>
      <c r="E18" s="56"/>
      <c r="F18" s="56"/>
      <c r="G18" s="56"/>
      <c r="H18" s="56"/>
      <c r="I18" s="56"/>
      <c r="J18" s="97">
        <f>SUM('HZ OR Schermen'!I26)</f>
        <v>130</v>
      </c>
    </row>
    <row r="19" spans="1:10" ht="15">
      <c r="A19" s="56" t="s">
        <v>76</v>
      </c>
      <c r="B19" s="56"/>
      <c r="C19" s="56" t="s">
        <v>77</v>
      </c>
      <c r="D19" s="56"/>
      <c r="E19" s="56"/>
      <c r="F19" s="56"/>
      <c r="G19" s="56"/>
      <c r="H19" s="56"/>
      <c r="I19" s="56"/>
      <c r="J19" s="97">
        <f>SUM('HZ OR Schermen'!I27)</f>
        <v>0</v>
      </c>
    </row>
    <row r="20" spans="1:10" ht="15">
      <c r="A20" s="56" t="s">
        <v>78</v>
      </c>
      <c r="B20" s="56"/>
      <c r="C20" s="56" t="s">
        <v>79</v>
      </c>
      <c r="D20" s="56"/>
      <c r="E20" s="56"/>
      <c r="F20" s="56"/>
      <c r="G20" s="56"/>
      <c r="H20" s="56"/>
      <c r="I20" s="56"/>
      <c r="J20" s="97">
        <f>SUM('HZ OR Schermen'!I28)</f>
        <v>1191</v>
      </c>
    </row>
    <row r="21" spans="1:10" ht="15">
      <c r="A21" s="56" t="s">
        <v>80</v>
      </c>
      <c r="B21" s="56"/>
      <c r="C21" s="56" t="s">
        <v>81</v>
      </c>
      <c r="D21" s="56"/>
      <c r="E21" s="56"/>
      <c r="F21" s="56"/>
      <c r="G21" s="56"/>
      <c r="H21" s="56"/>
      <c r="I21" s="56"/>
      <c r="J21" s="97">
        <f>SUM('HZ OR Schermen'!I29)</f>
        <v>718</v>
      </c>
    </row>
    <row r="22" spans="1:10" ht="15">
      <c r="A22" s="56" t="s">
        <v>82</v>
      </c>
      <c r="B22" s="56"/>
      <c r="C22" s="56" t="s">
        <v>83</v>
      </c>
      <c r="D22" s="56"/>
      <c r="E22" s="56"/>
      <c r="F22" s="56"/>
      <c r="G22" s="56"/>
      <c r="H22" s="56"/>
      <c r="I22" s="56"/>
      <c r="J22" s="97">
        <v>123</v>
      </c>
    </row>
    <row r="23" spans="1:10" ht="15">
      <c r="A23" s="56" t="s">
        <v>84</v>
      </c>
      <c r="B23" s="56"/>
      <c r="C23" s="56" t="s">
        <v>85</v>
      </c>
      <c r="D23" s="56"/>
      <c r="E23" s="56"/>
      <c r="F23" s="56"/>
      <c r="G23" s="56"/>
      <c r="H23" s="56"/>
      <c r="I23" s="56"/>
      <c r="J23" s="97">
        <f>SUM('HZ OR Schermen'!I31)</f>
        <v>20</v>
      </c>
    </row>
    <row r="24" spans="1:10" ht="15">
      <c r="A24" s="56" t="s">
        <v>86</v>
      </c>
      <c r="B24" s="56"/>
      <c r="C24" s="56" t="s">
        <v>87</v>
      </c>
      <c r="D24" s="56"/>
      <c r="E24" s="56"/>
      <c r="F24" s="56"/>
      <c r="G24" s="56"/>
      <c r="H24" s="56"/>
      <c r="I24" s="56"/>
      <c r="J24" s="97">
        <f>SUM('HZ OR Schermen'!I32)</f>
        <v>698</v>
      </c>
    </row>
    <row r="25" spans="1:10" ht="15">
      <c r="A25" s="56" t="s">
        <v>45</v>
      </c>
      <c r="B25" s="56"/>
      <c r="C25" s="56" t="s">
        <v>88</v>
      </c>
      <c r="D25" s="56"/>
      <c r="E25" s="56"/>
      <c r="F25" s="56"/>
      <c r="G25" s="56"/>
      <c r="H25" s="56"/>
      <c r="I25" s="56"/>
      <c r="J25" s="97">
        <f>SUM('HZ OR Schermen'!I33)</f>
        <v>2025</v>
      </c>
    </row>
    <row r="26" spans="1:10" ht="15">
      <c r="A26" s="56" t="s">
        <v>89</v>
      </c>
      <c r="B26" s="56"/>
      <c r="C26" s="56" t="s">
        <v>90</v>
      </c>
      <c r="D26" s="56"/>
      <c r="E26" s="56"/>
      <c r="F26" s="56"/>
      <c r="G26" s="56"/>
      <c r="H26" s="56"/>
      <c r="I26" s="56"/>
      <c r="J26" s="98">
        <v>7</v>
      </c>
    </row>
    <row r="27" spans="1:10" ht="15">
      <c r="A27" s="99"/>
      <c r="B27" s="99"/>
      <c r="C27" s="99"/>
      <c r="D27" s="99"/>
      <c r="E27" s="99"/>
      <c r="F27" s="99"/>
      <c r="G27" s="99"/>
      <c r="H27" s="99"/>
      <c r="I27" s="99"/>
      <c r="J27" s="48"/>
    </row>
    <row r="28" spans="1:10" ht="15">
      <c r="A28" s="56" t="s">
        <v>117</v>
      </c>
      <c r="B28" s="56"/>
      <c r="C28" s="56"/>
      <c r="D28" s="56"/>
      <c r="E28" s="56"/>
      <c r="F28" s="56"/>
      <c r="G28" s="56"/>
      <c r="H28" s="56"/>
      <c r="I28" s="56"/>
      <c r="J28" s="48"/>
    </row>
    <row r="29" spans="1:10" ht="15">
      <c r="A29" s="100" t="s">
        <v>92</v>
      </c>
      <c r="B29" s="100"/>
      <c r="C29" s="101" t="s">
        <v>118</v>
      </c>
      <c r="D29" s="101"/>
      <c r="E29" s="101"/>
      <c r="F29" s="101"/>
      <c r="G29" s="101"/>
      <c r="H29" s="101"/>
      <c r="I29" s="102" t="s">
        <v>94</v>
      </c>
      <c r="J29" s="102" t="s">
        <v>90</v>
      </c>
    </row>
    <row r="30" spans="1:10" ht="15">
      <c r="A30" s="12">
        <v>1</v>
      </c>
      <c r="B30" s="12"/>
      <c r="C30" s="73" t="s">
        <v>25</v>
      </c>
      <c r="D30" s="73"/>
      <c r="E30" s="73"/>
      <c r="F30" s="73"/>
      <c r="G30" s="73"/>
      <c r="H30" s="73"/>
      <c r="I30" s="74">
        <f>SUM('OR Schermen'!I21)</f>
        <v>343</v>
      </c>
      <c r="J30" s="75">
        <f>SUM(J26*I30/J25)</f>
        <v>1.185679012345679</v>
      </c>
    </row>
    <row r="31" spans="1:10" ht="15">
      <c r="A31" s="12">
        <v>2</v>
      </c>
      <c r="B31" s="12"/>
      <c r="C31" s="73" t="s">
        <v>31</v>
      </c>
      <c r="D31" s="73"/>
      <c r="E31" s="73"/>
      <c r="F31" s="73"/>
      <c r="G31" s="73"/>
      <c r="H31" s="73"/>
      <c r="I31" s="74">
        <f>SUM('OR Schermen'!I25)</f>
        <v>1029</v>
      </c>
      <c r="J31" s="75">
        <f>SUM(J26*I31/J25)</f>
        <v>3.557037037037037</v>
      </c>
    </row>
    <row r="32" spans="1:10" ht="15">
      <c r="A32" s="12">
        <v>3</v>
      </c>
      <c r="B32" s="12"/>
      <c r="C32" s="73" t="s">
        <v>39</v>
      </c>
      <c r="D32" s="73"/>
      <c r="E32" s="73"/>
      <c r="F32" s="73"/>
      <c r="G32" s="73"/>
      <c r="H32" s="73"/>
      <c r="I32" s="74">
        <f>SUM('OR Schermen'!I32)</f>
        <v>653</v>
      </c>
      <c r="J32" s="75">
        <f>SUM(J26*I32/J25)</f>
        <v>2.257283950617284</v>
      </c>
    </row>
    <row r="33" spans="1:10" ht="1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">
      <c r="A34" s="20"/>
      <c r="B34" s="20"/>
      <c r="C34" s="52" t="s">
        <v>119</v>
      </c>
      <c r="D34" s="52"/>
      <c r="E34" s="52"/>
      <c r="F34" s="52"/>
      <c r="G34" s="52"/>
      <c r="H34" s="52"/>
      <c r="I34" s="48"/>
      <c r="J34" s="48"/>
    </row>
    <row r="35" spans="1:10" ht="1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">
      <c r="A36" s="56" t="s">
        <v>120</v>
      </c>
      <c r="B36" s="56"/>
      <c r="C36" s="56"/>
      <c r="D36" s="56"/>
      <c r="E36" s="52"/>
      <c r="F36" s="103" t="s">
        <v>121</v>
      </c>
      <c r="G36" s="103"/>
      <c r="H36" s="103"/>
      <c r="I36" s="103"/>
      <c r="J36" s="104"/>
    </row>
    <row r="37" spans="1:10" ht="1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5">
      <c r="A38" s="4" t="s">
        <v>54</v>
      </c>
      <c r="B38" s="4"/>
      <c r="C38" s="105">
        <v>43613</v>
      </c>
      <c r="D38" s="105"/>
      <c r="E38" s="106" t="s">
        <v>112</v>
      </c>
      <c r="F38" s="81" t="s">
        <v>122</v>
      </c>
      <c r="G38" s="81"/>
      <c r="H38" s="81"/>
      <c r="I38" s="81"/>
      <c r="J38" s="104" t="s">
        <v>123</v>
      </c>
    </row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5">
      <c r="A40" s="56" t="s">
        <v>124</v>
      </c>
      <c r="B40" s="56"/>
      <c r="C40" s="56"/>
      <c r="D40" s="56"/>
      <c r="E40" s="48"/>
      <c r="F40" s="48"/>
      <c r="G40" s="48"/>
      <c r="H40" s="48"/>
      <c r="I40" s="48"/>
      <c r="J40" s="48"/>
    </row>
    <row r="41" spans="1:10" ht="15">
      <c r="A41" s="107" t="s">
        <v>99</v>
      </c>
      <c r="B41" s="107"/>
      <c r="C41" s="107"/>
      <c r="D41" s="107"/>
      <c r="E41" s="48"/>
      <c r="F41" s="48"/>
      <c r="G41" s="48"/>
      <c r="H41" s="48"/>
      <c r="I41" s="48"/>
      <c r="J41" s="48"/>
    </row>
    <row r="42" spans="1:10" ht="15">
      <c r="A42" s="107"/>
      <c r="B42" s="107"/>
      <c r="C42" s="107"/>
      <c r="D42" s="107"/>
      <c r="E42" s="48"/>
      <c r="F42" s="48"/>
      <c r="G42" s="48"/>
      <c r="H42" s="48"/>
      <c r="I42" s="48"/>
      <c r="J42" s="48"/>
    </row>
    <row r="43" spans="1:10" ht="15">
      <c r="A43" s="107"/>
      <c r="B43" s="107"/>
      <c r="C43" s="107"/>
      <c r="D43" s="107"/>
      <c r="E43" s="48"/>
      <c r="F43" s="48"/>
      <c r="G43" s="48"/>
      <c r="H43" s="48"/>
      <c r="I43" s="48"/>
      <c r="J43" s="48"/>
    </row>
    <row r="44" spans="1:10" ht="1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5" customHeight="1">
      <c r="A46" s="108" t="s">
        <v>125</v>
      </c>
      <c r="B46" s="108"/>
      <c r="C46" s="108"/>
      <c r="D46" s="108"/>
      <c r="E46" s="108"/>
      <c r="F46" s="109"/>
      <c r="G46" s="110" t="s">
        <v>126</v>
      </c>
      <c r="H46" s="110"/>
      <c r="I46" s="110"/>
      <c r="J46" s="110"/>
    </row>
    <row r="47" spans="1:10" ht="15">
      <c r="A47" s="108"/>
      <c r="B47" s="108"/>
      <c r="C47" s="108"/>
      <c r="D47" s="108"/>
      <c r="E47" s="108"/>
      <c r="F47" s="109"/>
      <c r="G47" s="110"/>
      <c r="H47" s="110"/>
      <c r="I47" s="110"/>
      <c r="J47" s="110"/>
    </row>
    <row r="48" spans="1:10" ht="15" customHeight="1">
      <c r="A48" s="108" t="s">
        <v>127</v>
      </c>
      <c r="B48" s="108"/>
      <c r="C48" s="108"/>
      <c r="D48" s="108"/>
      <c r="E48" s="108"/>
      <c r="F48" s="109"/>
      <c r="G48" s="110" t="s">
        <v>128</v>
      </c>
      <c r="H48" s="110"/>
      <c r="I48" s="110"/>
      <c r="J48" s="110"/>
    </row>
    <row r="49" spans="1:10" ht="15">
      <c r="A49" s="108"/>
      <c r="B49" s="108"/>
      <c r="C49" s="108"/>
      <c r="D49" s="108"/>
      <c r="E49" s="108"/>
      <c r="F49" s="109"/>
      <c r="G49" s="110"/>
      <c r="H49" s="110"/>
      <c r="I49" s="110"/>
      <c r="J49" s="110"/>
    </row>
    <row r="50" spans="1:10" ht="15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5">
      <c r="A51" s="48"/>
      <c r="B51" s="48"/>
      <c r="C51" s="48"/>
      <c r="D51" s="48"/>
      <c r="E51" s="48"/>
      <c r="F51" s="48"/>
      <c r="G51" s="48"/>
      <c r="H51" s="48"/>
      <c r="I51" s="48"/>
      <c r="J51" s="48"/>
    </row>
  </sheetData>
  <sheetProtection selectLockedCells="1" selectUnlockedCells="1"/>
  <mergeCells count="51">
    <mergeCell ref="F1:I1"/>
    <mergeCell ref="A3:C3"/>
    <mergeCell ref="G3:H3"/>
    <mergeCell ref="G4:H4"/>
    <mergeCell ref="G5:H5"/>
    <mergeCell ref="G6:H6"/>
    <mergeCell ref="F8:H8"/>
    <mergeCell ref="D10:I10"/>
    <mergeCell ref="D11:I11"/>
    <mergeCell ref="D12:I12"/>
    <mergeCell ref="D14:G14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8:I28"/>
    <mergeCell ref="A29:B29"/>
    <mergeCell ref="C29:H29"/>
    <mergeCell ref="A30:B30"/>
    <mergeCell ref="C30:H30"/>
    <mergeCell ref="A31:B31"/>
    <mergeCell ref="C31:H31"/>
    <mergeCell ref="A32:B32"/>
    <mergeCell ref="C32:H32"/>
    <mergeCell ref="A34:B34"/>
    <mergeCell ref="A36:D36"/>
    <mergeCell ref="F36:I36"/>
    <mergeCell ref="A38:B38"/>
    <mergeCell ref="C38:D38"/>
    <mergeCell ref="A40:D40"/>
    <mergeCell ref="A41:D43"/>
    <mergeCell ref="A46:E47"/>
    <mergeCell ref="G46:J47"/>
    <mergeCell ref="A48:E49"/>
    <mergeCell ref="G48:J49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4"/>
  <sheetViews>
    <sheetView workbookViewId="0" topLeftCell="A1">
      <selection activeCell="J29" sqref="J29"/>
    </sheetView>
  </sheetViews>
  <sheetFormatPr defaultColWidth="10.28125" defaultRowHeight="15"/>
  <cols>
    <col min="1" max="1" width="12.00390625" style="0" customWidth="1"/>
    <col min="2" max="2" width="17.7109375" style="0" customWidth="1"/>
    <col min="3" max="3" width="7.140625" style="0" customWidth="1"/>
    <col min="4" max="4" width="11.00390625" style="0" customWidth="1"/>
    <col min="5" max="5" width="22.7109375" style="0" customWidth="1"/>
    <col min="6" max="6" width="20.7109375" style="0" customWidth="1"/>
    <col min="7" max="7" width="11.421875" style="1" customWidth="1"/>
    <col min="8" max="16384" width="11.0039062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s="2" t="s">
        <v>3</v>
      </c>
    </row>
    <row r="3" spans="1:2" ht="15">
      <c r="A3" t="s">
        <v>4</v>
      </c>
      <c r="B3" t="s">
        <v>5</v>
      </c>
    </row>
    <row r="4" spans="1:5" ht="15">
      <c r="A4" t="s">
        <v>6</v>
      </c>
      <c r="B4" s="44" t="s">
        <v>129</v>
      </c>
      <c r="C4" s="44"/>
      <c r="D4" s="44"/>
      <c r="E4" s="44"/>
    </row>
    <row r="6" spans="2:6" ht="15.75">
      <c r="B6" s="3" t="s">
        <v>8</v>
      </c>
      <c r="C6" s="3"/>
      <c r="D6" s="3"/>
      <c r="E6" s="3"/>
      <c r="F6" s="3"/>
    </row>
    <row r="7" spans="2:6" ht="15">
      <c r="B7" s="4" t="s">
        <v>130</v>
      </c>
      <c r="C7" s="4"/>
      <c r="D7" s="4"/>
      <c r="E7" s="4"/>
      <c r="F7" s="4"/>
    </row>
    <row r="8" spans="2:6" ht="15">
      <c r="B8" s="4" t="s">
        <v>10</v>
      </c>
      <c r="C8" s="4"/>
      <c r="D8" s="4"/>
      <c r="E8" s="4"/>
      <c r="F8" s="4"/>
    </row>
    <row r="10" spans="1:4" ht="15">
      <c r="A10" t="s">
        <v>11</v>
      </c>
      <c r="D10" t="s">
        <v>12</v>
      </c>
    </row>
    <row r="11" spans="1:15" ht="15">
      <c r="A11" s="5">
        <v>213</v>
      </c>
      <c r="B11" s="5"/>
      <c r="D11" s="5">
        <f>SUM(D16+D14)</f>
        <v>143</v>
      </c>
      <c r="E11" s="5"/>
      <c r="I11" s="6"/>
      <c r="J11" s="6"/>
      <c r="K11" s="6"/>
      <c r="L11" s="6"/>
      <c r="M11" s="6"/>
      <c r="N11" s="6"/>
      <c r="O11" s="6"/>
    </row>
    <row r="12" spans="9:15" ht="15">
      <c r="I12" s="6"/>
      <c r="J12" s="6"/>
      <c r="K12" s="6"/>
      <c r="L12" s="6"/>
      <c r="M12" s="6"/>
      <c r="N12" s="6"/>
      <c r="O12" s="6"/>
    </row>
    <row r="13" spans="9:15" ht="15">
      <c r="I13" s="6"/>
      <c r="J13" s="6"/>
      <c r="K13" s="6"/>
      <c r="L13" s="6"/>
      <c r="M13" s="6"/>
      <c r="N13" s="6"/>
      <c r="O13" s="6"/>
    </row>
    <row r="14" spans="1:15" ht="15">
      <c r="A14" t="s">
        <v>16</v>
      </c>
      <c r="D14" s="5">
        <v>1</v>
      </c>
      <c r="E14" s="111" t="s">
        <v>45</v>
      </c>
      <c r="F14" t="s">
        <v>131</v>
      </c>
      <c r="G14" s="5">
        <f>SUM(G27)</f>
        <v>422</v>
      </c>
      <c r="I14" s="6"/>
      <c r="J14" s="6"/>
      <c r="K14" s="6"/>
      <c r="L14" s="6"/>
      <c r="M14" s="6"/>
      <c r="N14" s="6"/>
      <c r="O14" s="6"/>
    </row>
    <row r="15" spans="4:15" ht="15">
      <c r="D15" s="1"/>
      <c r="I15" s="6"/>
      <c r="J15" s="6"/>
      <c r="K15" s="6"/>
      <c r="L15" s="6"/>
      <c r="M15" s="6"/>
      <c r="N15" s="6"/>
      <c r="O15" s="6"/>
    </row>
    <row r="16" spans="1:15" ht="15">
      <c r="A16" t="s">
        <v>18</v>
      </c>
      <c r="D16" s="5">
        <v>142</v>
      </c>
      <c r="E16" s="6"/>
      <c r="I16" s="6"/>
      <c r="J16" s="6"/>
      <c r="K16" s="6"/>
      <c r="L16" s="6"/>
      <c r="M16" s="6"/>
      <c r="N16" s="6"/>
      <c r="O16" s="6"/>
    </row>
    <row r="17" spans="9:15" ht="15">
      <c r="I17" s="6"/>
      <c r="J17" s="6"/>
      <c r="K17" s="6"/>
      <c r="L17" s="6"/>
      <c r="M17" s="6"/>
      <c r="N17" s="6"/>
      <c r="O17" s="6"/>
    </row>
    <row r="18" spans="2:15" ht="15">
      <c r="B18" s="6"/>
      <c r="D18" t="s">
        <v>19</v>
      </c>
      <c r="I18" s="6"/>
      <c r="J18" s="6"/>
      <c r="K18" s="6"/>
      <c r="L18" s="6"/>
      <c r="M18" s="6"/>
      <c r="N18" s="6"/>
      <c r="O18" s="6"/>
    </row>
    <row r="19" spans="1:15" ht="15">
      <c r="A19" s="19"/>
      <c r="B19" s="19"/>
      <c r="C19" s="19"/>
      <c r="D19" s="19"/>
      <c r="E19" s="19"/>
      <c r="F19" s="19"/>
      <c r="G19" s="20"/>
      <c r="I19" s="6"/>
      <c r="J19" s="6"/>
      <c r="K19" s="6"/>
      <c r="L19" s="6"/>
      <c r="M19" s="6"/>
      <c r="N19" s="6"/>
      <c r="O19" s="6"/>
    </row>
    <row r="20" spans="1:15" ht="15.75">
      <c r="A20" s="21" t="s">
        <v>20</v>
      </c>
      <c r="B20" s="21" t="s">
        <v>21</v>
      </c>
      <c r="C20" s="22"/>
      <c r="D20" s="22"/>
      <c r="E20" s="22"/>
      <c r="F20" s="22"/>
      <c r="G20" s="112" t="s">
        <v>22</v>
      </c>
      <c r="I20" s="6"/>
      <c r="J20" s="6"/>
      <c r="K20" s="6"/>
      <c r="L20" s="6"/>
      <c r="M20" s="6"/>
      <c r="N20" s="6"/>
      <c r="O20" s="6"/>
    </row>
    <row r="21" spans="1:7" ht="15">
      <c r="A21" s="25" t="s">
        <v>132</v>
      </c>
      <c r="B21" s="26" t="s">
        <v>31</v>
      </c>
      <c r="C21" s="36"/>
      <c r="D21" s="36"/>
      <c r="E21" s="36"/>
      <c r="F21" s="113" t="s">
        <v>26</v>
      </c>
      <c r="G21" s="114">
        <f>SUM(G22)</f>
        <v>225</v>
      </c>
    </row>
    <row r="22" spans="1:7" ht="15.75">
      <c r="A22" s="25"/>
      <c r="B22" s="26"/>
      <c r="C22" s="115" t="s">
        <v>133</v>
      </c>
      <c r="D22" s="115"/>
      <c r="E22" s="115"/>
      <c r="F22" s="115"/>
      <c r="G22" s="116">
        <v>225</v>
      </c>
    </row>
    <row r="23" spans="1:7" ht="28.5" customHeight="1">
      <c r="A23" s="25" t="s">
        <v>134</v>
      </c>
      <c r="B23" s="117" t="s">
        <v>135</v>
      </c>
      <c r="C23" s="118"/>
      <c r="D23" s="118"/>
      <c r="E23" s="118"/>
      <c r="F23" s="119" t="s">
        <v>26</v>
      </c>
      <c r="G23" s="120">
        <f>SUM(G24)</f>
        <v>101</v>
      </c>
    </row>
    <row r="24" spans="1:7" ht="15.75">
      <c r="A24" s="25"/>
      <c r="B24" s="117"/>
      <c r="C24" s="115" t="s">
        <v>136</v>
      </c>
      <c r="D24" s="115"/>
      <c r="E24" s="115"/>
      <c r="F24" s="115"/>
      <c r="G24" s="116">
        <v>101</v>
      </c>
    </row>
    <row r="25" spans="1:7" ht="28.5" customHeight="1">
      <c r="A25" s="25" t="s">
        <v>137</v>
      </c>
      <c r="B25" s="117" t="s">
        <v>138</v>
      </c>
      <c r="C25" s="121"/>
      <c r="D25" s="121"/>
      <c r="E25" s="121"/>
      <c r="F25" s="121"/>
      <c r="G25" s="120">
        <f>SUM(G26)</f>
        <v>96</v>
      </c>
    </row>
    <row r="26" spans="1:7" ht="15.75">
      <c r="A26" s="25"/>
      <c r="B26" s="117"/>
      <c r="C26" s="115" t="s">
        <v>139</v>
      </c>
      <c r="D26" s="115"/>
      <c r="E26" s="115"/>
      <c r="F26" s="115"/>
      <c r="G26" s="116">
        <v>96</v>
      </c>
    </row>
    <row r="27" spans="1:7" ht="15">
      <c r="A27" s="122" t="s">
        <v>45</v>
      </c>
      <c r="B27" s="123" t="s">
        <v>46</v>
      </c>
      <c r="C27" s="123"/>
      <c r="D27" s="6"/>
      <c r="E27" s="6"/>
      <c r="F27" s="6"/>
      <c r="G27" s="124">
        <f>SUM(G21+G23+G25)</f>
        <v>422</v>
      </c>
    </row>
    <row r="28" spans="1:7" ht="15">
      <c r="A28" s="122"/>
      <c r="B28" s="123"/>
      <c r="C28" s="123"/>
      <c r="D28" s="19"/>
      <c r="E28" s="19"/>
      <c r="F28" s="19"/>
      <c r="G28" s="124"/>
    </row>
    <row r="29" ht="15">
      <c r="J29" t="s">
        <v>140</v>
      </c>
    </row>
    <row r="30" spans="1:5" ht="15">
      <c r="A30" s="44" t="s">
        <v>47</v>
      </c>
      <c r="B30" s="44"/>
      <c r="C30" s="44"/>
      <c r="D30" s="45"/>
      <c r="E30" s="45"/>
    </row>
    <row r="32" spans="1:7" ht="15">
      <c r="A32" s="44" t="s">
        <v>48</v>
      </c>
      <c r="B32" s="44"/>
      <c r="C32" s="44"/>
      <c r="D32" s="45"/>
      <c r="E32" s="45"/>
      <c r="F32" t="s">
        <v>49</v>
      </c>
      <c r="G32" s="5"/>
    </row>
    <row r="34" spans="1:7" ht="15.75">
      <c r="A34" s="46" t="s">
        <v>50</v>
      </c>
      <c r="B34" s="46"/>
      <c r="C34" s="46"/>
      <c r="D34" s="46"/>
      <c r="E34" s="46"/>
      <c r="F34" s="46"/>
      <c r="G34" s="47"/>
    </row>
  </sheetData>
  <sheetProtection selectLockedCells="1" selectUnlockedCells="1"/>
  <mergeCells count="22">
    <mergeCell ref="B4:E4"/>
    <mergeCell ref="B6:F6"/>
    <mergeCell ref="B7:F7"/>
    <mergeCell ref="B8:F8"/>
    <mergeCell ref="A11:B11"/>
    <mergeCell ref="D11:E11"/>
    <mergeCell ref="A21:A22"/>
    <mergeCell ref="B21:B22"/>
    <mergeCell ref="C22:F22"/>
    <mergeCell ref="A23:A24"/>
    <mergeCell ref="B23:B24"/>
    <mergeCell ref="C23:E23"/>
    <mergeCell ref="C24:F24"/>
    <mergeCell ref="A25:A26"/>
    <mergeCell ref="B25:B26"/>
    <mergeCell ref="C25:E25"/>
    <mergeCell ref="C26:F26"/>
    <mergeCell ref="A27:A28"/>
    <mergeCell ref="B27:C28"/>
    <mergeCell ref="G27:G28"/>
    <mergeCell ref="A30:C30"/>
    <mergeCell ref="A32:C32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8"/>
  <sheetViews>
    <sheetView workbookViewId="0" topLeftCell="A10">
      <selection activeCell="H40" sqref="H40"/>
    </sheetView>
  </sheetViews>
  <sheetFormatPr defaultColWidth="10.28125" defaultRowHeight="15"/>
  <cols>
    <col min="1" max="1" width="4.28125" style="0" customWidth="1"/>
    <col min="2" max="2" width="12.421875" style="0" customWidth="1"/>
    <col min="3" max="8" width="11.00390625" style="0" customWidth="1"/>
    <col min="9" max="9" width="12.7109375" style="0" customWidth="1"/>
    <col min="10" max="10" width="11.421875" style="48" customWidth="1"/>
    <col min="11" max="16384" width="11.00390625" style="0" customWidth="1"/>
  </cols>
  <sheetData>
    <row r="1" spans="1:9" ht="15" customHeight="1">
      <c r="A1" s="49" t="s">
        <v>51</v>
      </c>
      <c r="B1" s="49"/>
      <c r="C1" s="49"/>
      <c r="D1" s="49"/>
      <c r="E1" s="49"/>
      <c r="F1" s="49"/>
      <c r="G1" s="49"/>
      <c r="H1" s="49"/>
      <c r="I1" s="48"/>
    </row>
    <row r="2" spans="1:9" ht="15">
      <c r="A2" s="49"/>
      <c r="B2" s="49"/>
      <c r="C2" s="49"/>
      <c r="D2" s="49"/>
      <c r="E2" s="49"/>
      <c r="F2" s="49"/>
      <c r="G2" s="49"/>
      <c r="H2" s="49"/>
      <c r="I2" s="48"/>
    </row>
    <row r="3" spans="1:9" ht="15">
      <c r="A3" s="50" t="s">
        <v>52</v>
      </c>
      <c r="B3" s="50"/>
      <c r="C3" s="50"/>
      <c r="D3" s="51" t="s">
        <v>53</v>
      </c>
      <c r="E3" s="51"/>
      <c r="F3" s="50"/>
      <c r="G3" s="52" t="s">
        <v>54</v>
      </c>
      <c r="H3" s="53">
        <v>43611</v>
      </c>
      <c r="I3" s="48"/>
    </row>
    <row r="4" spans="1:9" ht="15">
      <c r="A4" s="48"/>
      <c r="B4" s="48"/>
      <c r="C4" s="48"/>
      <c r="D4" s="48"/>
      <c r="E4" s="48"/>
      <c r="F4" s="48"/>
      <c r="G4" s="48"/>
      <c r="H4" s="48"/>
      <c r="I4" s="48"/>
    </row>
    <row r="5" spans="1:9" ht="15">
      <c r="A5" s="54" t="s">
        <v>55</v>
      </c>
      <c r="B5" s="54"/>
      <c r="C5" s="54"/>
      <c r="D5" s="54"/>
      <c r="E5" s="54"/>
      <c r="F5" s="55" t="s">
        <v>141</v>
      </c>
      <c r="G5" s="55"/>
      <c r="H5" s="55"/>
      <c r="I5" s="48"/>
    </row>
    <row r="6" spans="1:9" ht="15">
      <c r="A6" s="48"/>
      <c r="B6" s="48"/>
      <c r="C6" s="48"/>
      <c r="D6" s="48"/>
      <c r="E6" s="48"/>
      <c r="F6" s="48"/>
      <c r="G6" s="48"/>
      <c r="H6" s="48"/>
      <c r="I6" s="48"/>
    </row>
    <row r="7" spans="1:9" ht="15">
      <c r="A7" s="56" t="s">
        <v>57</v>
      </c>
      <c r="B7" s="56"/>
      <c r="C7" s="48"/>
      <c r="D7" s="48"/>
      <c r="E7" s="48"/>
      <c r="F7" s="48"/>
      <c r="G7" s="48"/>
      <c r="H7" s="48"/>
      <c r="I7" s="48"/>
    </row>
    <row r="8" spans="1:9" ht="15">
      <c r="A8" s="48"/>
      <c r="B8" s="48"/>
      <c r="C8" s="48"/>
      <c r="D8" s="48"/>
      <c r="E8" s="48"/>
      <c r="F8" s="48"/>
      <c r="G8" s="48"/>
      <c r="H8" s="48"/>
      <c r="I8" s="48"/>
    </row>
    <row r="9" spans="1:9" ht="15">
      <c r="A9" s="48" t="s">
        <v>58</v>
      </c>
      <c r="B9" s="56" t="s">
        <v>59</v>
      </c>
      <c r="C9" s="56"/>
      <c r="D9" s="56"/>
      <c r="E9" s="56"/>
      <c r="F9" s="56"/>
      <c r="G9" s="56"/>
      <c r="H9" s="56"/>
      <c r="I9" s="56"/>
    </row>
    <row r="10" spans="1:9" ht="9.75" customHeight="1">
      <c r="A10" s="48"/>
      <c r="B10" s="57"/>
      <c r="C10" s="57"/>
      <c r="D10" s="57"/>
      <c r="E10" s="57"/>
      <c r="F10" s="57"/>
      <c r="G10" s="57"/>
      <c r="H10" s="57"/>
      <c r="I10" s="57"/>
    </row>
    <row r="11" spans="1:18" ht="29.25" customHeight="1">
      <c r="A11" s="58" t="s">
        <v>60</v>
      </c>
      <c r="B11" s="59" t="s">
        <v>61</v>
      </c>
      <c r="C11" s="59"/>
      <c r="D11" s="59"/>
      <c r="E11" s="59"/>
      <c r="F11" s="59"/>
      <c r="G11" s="59"/>
      <c r="H11" s="59"/>
      <c r="I11" s="59"/>
      <c r="K11" s="60"/>
      <c r="L11" s="60"/>
      <c r="M11" s="60"/>
      <c r="N11" s="60"/>
      <c r="O11" s="60"/>
      <c r="P11" s="60"/>
      <c r="Q11" s="60"/>
      <c r="R11" s="60"/>
    </row>
    <row r="12" spans="1:18" ht="9.75" customHeight="1">
      <c r="A12" s="58"/>
      <c r="B12" s="61"/>
      <c r="C12" s="61"/>
      <c r="D12" s="61"/>
      <c r="E12" s="61"/>
      <c r="F12" s="61"/>
      <c r="G12" s="61"/>
      <c r="H12" s="61"/>
      <c r="I12" s="61"/>
      <c r="K12" s="62"/>
      <c r="L12" s="62"/>
      <c r="M12" s="62"/>
      <c r="N12" s="62"/>
      <c r="O12" s="62"/>
      <c r="P12" s="62"/>
      <c r="Q12" s="62"/>
      <c r="R12" s="62"/>
    </row>
    <row r="13" spans="1:9" ht="30" customHeight="1">
      <c r="A13" s="58" t="s">
        <v>62</v>
      </c>
      <c r="B13" s="59" t="s">
        <v>63</v>
      </c>
      <c r="C13" s="59"/>
      <c r="D13" s="59"/>
      <c r="E13" s="59"/>
      <c r="F13" s="59"/>
      <c r="G13" s="59"/>
      <c r="H13" s="59"/>
      <c r="I13" s="59"/>
    </row>
    <row r="14" spans="1:9" ht="9.75" customHeight="1">
      <c r="A14" s="58"/>
      <c r="B14" s="61"/>
      <c r="C14" s="61"/>
      <c r="D14" s="61"/>
      <c r="E14" s="61"/>
      <c r="F14" s="61"/>
      <c r="G14" s="61"/>
      <c r="H14" s="61"/>
      <c r="I14" s="61"/>
    </row>
    <row r="15" spans="1:9" ht="44.25" customHeight="1">
      <c r="A15" s="58" t="s">
        <v>64</v>
      </c>
      <c r="B15" s="59" t="s">
        <v>65</v>
      </c>
      <c r="C15" s="59"/>
      <c r="D15" s="59"/>
      <c r="E15" s="59"/>
      <c r="F15" s="59"/>
      <c r="G15" s="59"/>
      <c r="H15" s="59"/>
      <c r="I15" s="59"/>
    </row>
    <row r="16" spans="1:9" ht="9.75" customHeight="1">
      <c r="A16" s="58"/>
      <c r="B16" s="61"/>
      <c r="C16" s="61"/>
      <c r="D16" s="61"/>
      <c r="E16" s="61"/>
      <c r="F16" s="61"/>
      <c r="G16" s="61"/>
      <c r="H16" s="61"/>
      <c r="I16" s="61"/>
    </row>
    <row r="17" spans="1:9" ht="15">
      <c r="A17" s="58" t="s">
        <v>66</v>
      </c>
      <c r="B17" s="56" t="s">
        <v>67</v>
      </c>
      <c r="C17" s="56"/>
      <c r="D17" s="56"/>
      <c r="E17" s="56"/>
      <c r="F17" s="56"/>
      <c r="G17" s="56"/>
      <c r="H17" s="56"/>
      <c r="I17" s="56"/>
    </row>
    <row r="18" spans="1:9" ht="9.75" customHeight="1">
      <c r="A18" s="58"/>
      <c r="B18" s="57"/>
      <c r="C18" s="57"/>
      <c r="D18" s="57"/>
      <c r="E18" s="57"/>
      <c r="F18" s="57"/>
      <c r="G18" s="57"/>
      <c r="H18" s="57"/>
      <c r="I18" s="57"/>
    </row>
    <row r="19" spans="1:9" ht="29.25" customHeight="1">
      <c r="A19" s="58" t="s">
        <v>68</v>
      </c>
      <c r="B19" s="59" t="s">
        <v>69</v>
      </c>
      <c r="C19" s="59"/>
      <c r="D19" s="59"/>
      <c r="E19" s="59"/>
      <c r="F19" s="59"/>
      <c r="G19" s="59"/>
      <c r="H19" s="59"/>
      <c r="I19" s="59"/>
    </row>
    <row r="20" spans="1:9" ht="15">
      <c r="A20" s="63"/>
      <c r="B20" s="63"/>
      <c r="C20" s="63"/>
      <c r="D20" s="63"/>
      <c r="E20" s="63"/>
      <c r="F20" s="63"/>
      <c r="G20" s="63"/>
      <c r="H20" s="63"/>
      <c r="I20" s="48"/>
    </row>
    <row r="21" spans="1:9" ht="15">
      <c r="A21" s="63"/>
      <c r="B21" s="63"/>
      <c r="C21" s="63"/>
      <c r="D21" s="63"/>
      <c r="E21" s="63"/>
      <c r="F21" s="63"/>
      <c r="G21" s="63"/>
      <c r="H21" s="63"/>
      <c r="I21" s="48"/>
    </row>
    <row r="22" spans="1:9" ht="15">
      <c r="A22" s="64" t="s">
        <v>70</v>
      </c>
      <c r="B22" s="64"/>
      <c r="C22" s="64"/>
      <c r="D22" s="64"/>
      <c r="E22" s="64"/>
      <c r="F22" s="64"/>
      <c r="G22" s="64"/>
      <c r="H22" s="64"/>
      <c r="I22" s="48"/>
    </row>
    <row r="23" spans="1:9" ht="15">
      <c r="A23" s="56" t="s">
        <v>71</v>
      </c>
      <c r="B23" s="56"/>
      <c r="C23" s="56"/>
      <c r="D23" s="56"/>
      <c r="E23" s="56"/>
      <c r="F23" s="56"/>
      <c r="G23" s="56"/>
      <c r="H23" s="56"/>
      <c r="I23" s="48"/>
    </row>
    <row r="24" spans="1:9" ht="15">
      <c r="A24" s="52"/>
      <c r="B24" s="52"/>
      <c r="C24" s="52"/>
      <c r="D24" s="52"/>
      <c r="E24" s="52"/>
      <c r="F24" s="52"/>
      <c r="G24" s="52"/>
      <c r="H24" s="52"/>
      <c r="I24" s="48"/>
    </row>
    <row r="25" spans="1:9" ht="15">
      <c r="A25" s="65" t="s">
        <v>72</v>
      </c>
      <c r="B25" s="66" t="s">
        <v>73</v>
      </c>
      <c r="C25" s="66"/>
      <c r="D25" s="66"/>
      <c r="E25" s="66"/>
      <c r="F25" s="66"/>
      <c r="G25" s="66"/>
      <c r="H25" s="66"/>
      <c r="I25" s="19">
        <v>189</v>
      </c>
    </row>
    <row r="26" spans="1:9" ht="15">
      <c r="A26" s="65" t="s">
        <v>74</v>
      </c>
      <c r="B26" s="56" t="s">
        <v>75</v>
      </c>
      <c r="C26" s="56"/>
      <c r="D26" s="56"/>
      <c r="E26" s="56"/>
      <c r="F26" s="56"/>
      <c r="G26" s="56"/>
      <c r="H26" s="56"/>
      <c r="I26" s="19">
        <v>24</v>
      </c>
    </row>
    <row r="27" spans="1:9" ht="15">
      <c r="A27" s="65" t="s">
        <v>76</v>
      </c>
      <c r="B27" s="56" t="s">
        <v>77</v>
      </c>
      <c r="C27" s="56"/>
      <c r="D27" s="56"/>
      <c r="E27" s="56"/>
      <c r="F27" s="56"/>
      <c r="G27" s="56"/>
      <c r="H27" s="56"/>
      <c r="I27" s="19">
        <v>0</v>
      </c>
    </row>
    <row r="28" spans="1:9" ht="15">
      <c r="A28" s="65" t="s">
        <v>78</v>
      </c>
      <c r="B28" s="56" t="s">
        <v>79</v>
      </c>
      <c r="C28" s="56"/>
      <c r="D28" s="56"/>
      <c r="E28" s="56"/>
      <c r="F28" s="56"/>
      <c r="G28" s="56"/>
      <c r="H28" s="56"/>
      <c r="I28" s="19">
        <f>SUM(I25:I27)</f>
        <v>213</v>
      </c>
    </row>
    <row r="29" spans="1:9" ht="15">
      <c r="A29" s="65" t="s">
        <v>80</v>
      </c>
      <c r="B29" s="56" t="s">
        <v>81</v>
      </c>
      <c r="C29" s="56"/>
      <c r="D29" s="56"/>
      <c r="E29" s="56"/>
      <c r="F29" s="56"/>
      <c r="G29" s="56"/>
      <c r="H29" s="56"/>
      <c r="I29" s="19">
        <f>SUM(ORPietzpuhl2019!D11:E11)</f>
        <v>143</v>
      </c>
    </row>
    <row r="30" spans="1:9" ht="15">
      <c r="A30" s="65" t="s">
        <v>82</v>
      </c>
      <c r="B30" s="56" t="s">
        <v>83</v>
      </c>
      <c r="C30" s="56"/>
      <c r="D30" s="56"/>
      <c r="E30" s="56"/>
      <c r="F30" s="56"/>
      <c r="G30" s="56"/>
      <c r="H30" s="56"/>
      <c r="I30" s="19">
        <v>21</v>
      </c>
    </row>
    <row r="31" spans="1:9" ht="15">
      <c r="A31" s="65" t="s">
        <v>84</v>
      </c>
      <c r="B31" s="56" t="s">
        <v>85</v>
      </c>
      <c r="C31" s="56"/>
      <c r="D31" s="56"/>
      <c r="E31" s="56"/>
      <c r="F31" s="56"/>
      <c r="G31" s="56"/>
      <c r="H31" s="56"/>
      <c r="I31" s="19">
        <f>SUM('BK OR Pietzpuhl'!J23)</f>
        <v>1</v>
      </c>
    </row>
    <row r="32" spans="1:9" ht="15">
      <c r="A32" s="65" t="s">
        <v>86</v>
      </c>
      <c r="B32" s="56" t="s">
        <v>87</v>
      </c>
      <c r="C32" s="56"/>
      <c r="D32" s="56"/>
      <c r="E32" s="56"/>
      <c r="F32" s="56"/>
      <c r="G32" s="56"/>
      <c r="H32" s="56"/>
      <c r="I32" s="19">
        <f>SUM(ORPietzpuhl2019!D16)</f>
        <v>142</v>
      </c>
    </row>
    <row r="33" spans="1:9" ht="15">
      <c r="A33" s="65" t="s">
        <v>45</v>
      </c>
      <c r="B33" s="56" t="s">
        <v>88</v>
      </c>
      <c r="C33" s="56"/>
      <c r="D33" s="56"/>
      <c r="E33" s="56"/>
      <c r="F33" s="56"/>
      <c r="G33" s="56"/>
      <c r="H33" s="56"/>
      <c r="I33" s="19">
        <f>SUM('BK OR Pietzpuhl'!J25)</f>
        <v>422</v>
      </c>
    </row>
    <row r="34" spans="1:9" ht="15">
      <c r="A34" s="65" t="s">
        <v>89</v>
      </c>
      <c r="B34" s="56" t="s">
        <v>90</v>
      </c>
      <c r="C34" s="56"/>
      <c r="D34" s="56"/>
      <c r="E34" s="56"/>
      <c r="F34" s="56"/>
      <c r="G34" s="56"/>
      <c r="H34" s="56"/>
      <c r="I34" s="67">
        <v>3</v>
      </c>
    </row>
    <row r="35" spans="1:9" ht="1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">
      <c r="A36" s="68" t="s">
        <v>91</v>
      </c>
      <c r="B36" s="68"/>
      <c r="C36" s="68"/>
      <c r="D36" s="68"/>
      <c r="E36" s="68"/>
      <c r="F36" s="68"/>
      <c r="G36" s="68"/>
      <c r="H36" s="68"/>
      <c r="I36" s="68"/>
    </row>
    <row r="37" spans="1:9" ht="30">
      <c r="A37" s="69" t="s">
        <v>92</v>
      </c>
      <c r="B37" s="70" t="s">
        <v>93</v>
      </c>
      <c r="C37" s="70"/>
      <c r="D37" s="70"/>
      <c r="E37" s="70"/>
      <c r="F37" s="70"/>
      <c r="G37" s="70"/>
      <c r="H37" s="71" t="s">
        <v>94</v>
      </c>
      <c r="I37" s="71" t="s">
        <v>90</v>
      </c>
    </row>
    <row r="38" spans="1:9" ht="15">
      <c r="A38" s="72">
        <v>1</v>
      </c>
      <c r="B38" s="73" t="s">
        <v>31</v>
      </c>
      <c r="C38" s="73"/>
      <c r="D38" s="73"/>
      <c r="E38" s="73"/>
      <c r="F38" s="73"/>
      <c r="G38" s="73"/>
      <c r="H38" s="74">
        <f>SUM(ORPietzpuhl2019!G21)</f>
        <v>225</v>
      </c>
      <c r="I38" s="75">
        <f>SUM(I34*H38/I33)</f>
        <v>1.599526066350711</v>
      </c>
    </row>
    <row r="39" spans="1:9" ht="15">
      <c r="A39" s="72">
        <v>2</v>
      </c>
      <c r="B39" s="73" t="s">
        <v>135</v>
      </c>
      <c r="C39" s="73"/>
      <c r="D39" s="73"/>
      <c r="E39" s="73"/>
      <c r="F39" s="73"/>
      <c r="G39" s="73"/>
      <c r="H39" s="74">
        <f>SUM(ORPietzpuhl2019!G23)</f>
        <v>101</v>
      </c>
      <c r="I39" s="75">
        <f>SUM(I34*H39/I33)</f>
        <v>0.7180094786729858</v>
      </c>
    </row>
    <row r="40" spans="1:9" ht="15">
      <c r="A40" s="72">
        <v>3</v>
      </c>
      <c r="B40" s="73" t="s">
        <v>138</v>
      </c>
      <c r="C40" s="73"/>
      <c r="D40" s="73"/>
      <c r="E40" s="73"/>
      <c r="F40" s="73"/>
      <c r="G40" s="73"/>
      <c r="H40" s="74">
        <f>SUM(ORPietzpuhl2019!G25)</f>
        <v>96</v>
      </c>
      <c r="I40" s="75">
        <f>SUM(I34*H40/I33)</f>
        <v>0.6824644549763034</v>
      </c>
    </row>
    <row r="41" spans="1:9" ht="15">
      <c r="A41" s="48"/>
      <c r="B41" s="76" t="s">
        <v>95</v>
      </c>
      <c r="C41" s="76"/>
      <c r="D41" s="76"/>
      <c r="E41" s="76"/>
      <c r="F41" s="76"/>
      <c r="G41" s="76"/>
      <c r="H41" s="74">
        <f>SUM(H38:H40)</f>
        <v>422</v>
      </c>
      <c r="I41" s="75">
        <f>SUM(I38:I40)</f>
        <v>3</v>
      </c>
    </row>
    <row r="42" spans="1:9" ht="15">
      <c r="A42" s="48"/>
      <c r="B42" s="78"/>
      <c r="C42" s="78"/>
      <c r="D42" s="78"/>
      <c r="E42" s="78"/>
      <c r="F42" s="78"/>
      <c r="G42" s="78"/>
      <c r="H42" s="48"/>
      <c r="I42" s="48"/>
    </row>
    <row r="43" spans="1:9" ht="15">
      <c r="A43" s="48"/>
      <c r="B43" s="79"/>
      <c r="C43" s="79"/>
      <c r="D43" s="79"/>
      <c r="E43" s="79"/>
      <c r="F43" s="79"/>
      <c r="G43" s="79"/>
      <c r="H43" s="48"/>
      <c r="I43" s="48"/>
    </row>
    <row r="44" spans="1:9" ht="15">
      <c r="A44" s="48"/>
      <c r="B44" s="79"/>
      <c r="C44" s="79"/>
      <c r="D44" s="79"/>
      <c r="E44" s="79"/>
      <c r="F44" s="80" t="s">
        <v>96</v>
      </c>
      <c r="G44" s="80"/>
      <c r="H44" s="81" t="s">
        <v>4</v>
      </c>
      <c r="I44" s="79" t="s">
        <v>97</v>
      </c>
    </row>
    <row r="45" spans="1:9" ht="15">
      <c r="A45" s="48"/>
      <c r="B45" s="79"/>
      <c r="C45" s="79"/>
      <c r="D45" s="79"/>
      <c r="E45" s="79"/>
      <c r="F45" s="82"/>
      <c r="G45" s="82"/>
      <c r="H45" s="52"/>
      <c r="I45" s="79"/>
    </row>
    <row r="46" spans="1:9" ht="15">
      <c r="A46" s="48"/>
      <c r="B46" s="83" t="s">
        <v>98</v>
      </c>
      <c r="C46" s="83"/>
      <c r="D46" s="83"/>
      <c r="E46" s="79"/>
      <c r="F46" s="79"/>
      <c r="G46" s="84" t="s">
        <v>99</v>
      </c>
      <c r="H46" s="84"/>
      <c r="I46" s="84"/>
    </row>
    <row r="47" spans="1:9" ht="15">
      <c r="A47" s="48"/>
      <c r="B47" s="83"/>
      <c r="C47" s="83"/>
      <c r="D47" s="83"/>
      <c r="E47" s="79"/>
      <c r="F47" s="79"/>
      <c r="G47" s="84"/>
      <c r="H47" s="84"/>
      <c r="I47" s="84"/>
    </row>
    <row r="48" spans="1:9" ht="15">
      <c r="A48" s="48"/>
      <c r="B48" s="83"/>
      <c r="C48" s="83"/>
      <c r="D48" s="83"/>
      <c r="E48" s="79"/>
      <c r="F48" s="79"/>
      <c r="G48" s="84"/>
      <c r="H48" s="84"/>
      <c r="I48" s="84"/>
    </row>
    <row r="49" spans="1:9" ht="15">
      <c r="A49" s="48"/>
      <c r="B49" s="79"/>
      <c r="C49" s="79"/>
      <c r="D49" s="79"/>
      <c r="E49" s="79"/>
      <c r="F49" s="79"/>
      <c r="G49" s="79"/>
      <c r="H49" s="48"/>
      <c r="I49" s="48"/>
    </row>
    <row r="50" spans="1:9" ht="15">
      <c r="A50" s="48"/>
      <c r="B50" s="79"/>
      <c r="C50" s="79"/>
      <c r="D50" s="79"/>
      <c r="E50" s="79"/>
      <c r="F50" s="79"/>
      <c r="G50" s="79"/>
      <c r="H50" s="48"/>
      <c r="I50" s="48"/>
    </row>
    <row r="51" spans="1:9" ht="15">
      <c r="A51" s="85"/>
      <c r="B51" s="86"/>
      <c r="C51" s="86"/>
      <c r="D51" s="86"/>
      <c r="E51" s="86"/>
      <c r="F51" s="86"/>
      <c r="G51" s="86"/>
      <c r="H51" s="85"/>
      <c r="I51" s="85"/>
    </row>
    <row r="52" spans="1:9" ht="15">
      <c r="A52" s="48"/>
      <c r="B52" s="87"/>
      <c r="C52" s="87"/>
      <c r="D52" s="87"/>
      <c r="E52" s="87"/>
      <c r="F52" s="87"/>
      <c r="G52" s="87"/>
      <c r="H52" s="48"/>
      <c r="I52" s="48"/>
    </row>
    <row r="53" spans="1:9" ht="15">
      <c r="A53" s="48"/>
      <c r="B53" s="79" t="s">
        <v>100</v>
      </c>
      <c r="C53" s="78" t="s">
        <v>101</v>
      </c>
      <c r="D53" s="78"/>
      <c r="E53" s="78"/>
      <c r="F53" s="88">
        <v>1</v>
      </c>
      <c r="G53" s="89" t="s">
        <v>102</v>
      </c>
      <c r="H53" s="48"/>
      <c r="I53" s="48"/>
    </row>
    <row r="54" spans="1:9" ht="15">
      <c r="A54" s="48"/>
      <c r="B54" s="79"/>
      <c r="C54" s="79"/>
      <c r="D54" s="79"/>
      <c r="E54" s="79"/>
      <c r="F54" s="79"/>
      <c r="G54" s="79"/>
      <c r="H54" s="48"/>
      <c r="I54" s="48"/>
    </row>
    <row r="55" spans="1:9" ht="15">
      <c r="A55" s="48"/>
      <c r="B55" s="79"/>
      <c r="C55" s="79"/>
      <c r="D55" s="79"/>
      <c r="E55" s="79"/>
      <c r="F55" s="79"/>
      <c r="G55" s="79"/>
      <c r="H55" s="48"/>
      <c r="I55" s="48"/>
    </row>
    <row r="56" spans="1:9" ht="15">
      <c r="A56" s="48"/>
      <c r="B56" s="79"/>
      <c r="C56" s="79"/>
      <c r="D56" s="79"/>
      <c r="E56" s="79"/>
      <c r="F56" s="79"/>
      <c r="G56" s="79"/>
      <c r="H56" s="48"/>
      <c r="I56" s="48"/>
    </row>
    <row r="57" spans="2:7" s="48" customFormat="1" ht="15">
      <c r="B57" s="79"/>
      <c r="C57" s="79"/>
      <c r="D57" s="79"/>
      <c r="E57" s="79"/>
      <c r="F57" s="79"/>
      <c r="G57" s="79"/>
    </row>
    <row r="58" spans="2:7" s="48" customFormat="1" ht="15">
      <c r="B58" s="78"/>
      <c r="C58" s="78"/>
      <c r="D58" s="78"/>
      <c r="E58" s="78"/>
      <c r="F58" s="78"/>
      <c r="G58" s="78"/>
    </row>
    <row r="59" spans="2:7" s="48" customFormat="1" ht="15">
      <c r="B59" s="78"/>
      <c r="C59" s="78"/>
      <c r="D59" s="78"/>
      <c r="E59" s="78"/>
      <c r="F59" s="78"/>
      <c r="G59" s="78"/>
    </row>
    <row r="60" spans="2:7" s="48" customFormat="1" ht="15">
      <c r="B60" s="78"/>
      <c r="C60" s="78"/>
      <c r="D60" s="78"/>
      <c r="E60" s="78"/>
      <c r="F60" s="78"/>
      <c r="G60" s="78"/>
    </row>
    <row r="61" spans="2:7" s="48" customFormat="1" ht="15">
      <c r="B61" s="78"/>
      <c r="C61" s="78"/>
      <c r="D61" s="78"/>
      <c r="E61" s="78"/>
      <c r="F61" s="78"/>
      <c r="G61" s="78"/>
    </row>
    <row r="62" spans="2:7" s="48" customFormat="1" ht="15">
      <c r="B62" s="78"/>
      <c r="C62" s="78"/>
      <c r="D62" s="78"/>
      <c r="E62" s="78"/>
      <c r="F62" s="78"/>
      <c r="G62" s="78"/>
    </row>
    <row r="63" spans="2:7" s="48" customFormat="1" ht="15">
      <c r="B63" s="78"/>
      <c r="C63" s="78"/>
      <c r="D63" s="78"/>
      <c r="E63" s="78"/>
      <c r="F63" s="78"/>
      <c r="G63" s="78"/>
    </row>
    <row r="64" spans="2:7" s="48" customFormat="1" ht="15">
      <c r="B64" s="78"/>
      <c r="C64" s="78"/>
      <c r="D64" s="78"/>
      <c r="E64" s="78"/>
      <c r="F64" s="78"/>
      <c r="G64" s="78"/>
    </row>
    <row r="65" spans="2:7" ht="15">
      <c r="B65" s="90"/>
      <c r="C65" s="90"/>
      <c r="D65" s="90"/>
      <c r="E65" s="90"/>
      <c r="F65" s="90"/>
      <c r="G65" s="90"/>
    </row>
    <row r="66" spans="2:7" ht="15">
      <c r="B66" s="90"/>
      <c r="C66" s="90"/>
      <c r="D66" s="90"/>
      <c r="E66" s="90"/>
      <c r="F66" s="90"/>
      <c r="G66" s="90"/>
    </row>
    <row r="67" spans="2:7" ht="15">
      <c r="B67" s="90"/>
      <c r="C67" s="90"/>
      <c r="D67" s="90"/>
      <c r="E67" s="90"/>
      <c r="F67" s="90"/>
      <c r="G67" s="90"/>
    </row>
    <row r="68" spans="2:7" ht="15">
      <c r="B68" s="90"/>
      <c r="C68" s="90"/>
      <c r="D68" s="90"/>
      <c r="E68" s="90"/>
      <c r="F68" s="90"/>
      <c r="G68" s="90"/>
    </row>
  </sheetData>
  <sheetProtection selectLockedCells="1" selectUnlockedCells="1"/>
  <mergeCells count="48">
    <mergeCell ref="A1:H2"/>
    <mergeCell ref="D3:E3"/>
    <mergeCell ref="F5:H5"/>
    <mergeCell ref="A7:B7"/>
    <mergeCell ref="B9:I9"/>
    <mergeCell ref="B11:I11"/>
    <mergeCell ref="K11:R11"/>
    <mergeCell ref="B13:I13"/>
    <mergeCell ref="B15:I15"/>
    <mergeCell ref="B17:I17"/>
    <mergeCell ref="B19:I19"/>
    <mergeCell ref="A20:H20"/>
    <mergeCell ref="A21:H21"/>
    <mergeCell ref="A22:H22"/>
    <mergeCell ref="A23:H23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I36"/>
    <mergeCell ref="B37:G37"/>
    <mergeCell ref="B38:G38"/>
    <mergeCell ref="B39:G39"/>
    <mergeCell ref="B40:G40"/>
    <mergeCell ref="B41:G41"/>
    <mergeCell ref="B42:G42"/>
    <mergeCell ref="F44:G44"/>
    <mergeCell ref="B46:D48"/>
    <mergeCell ref="G46:I48"/>
    <mergeCell ref="B51:G51"/>
    <mergeCell ref="C53:E53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4"/>
  <sheetViews>
    <sheetView workbookViewId="0" topLeftCell="A10">
      <selection activeCell="I32" sqref="I32"/>
    </sheetView>
  </sheetViews>
  <sheetFormatPr defaultColWidth="10.28125" defaultRowHeight="15"/>
  <cols>
    <col min="1" max="1" width="3.7109375" style="0" customWidth="1"/>
    <col min="2" max="2" width="4.28125" style="0" customWidth="1"/>
    <col min="3" max="3" width="12.8515625" style="0" customWidth="1"/>
    <col min="4" max="5" width="11.00390625" style="0" customWidth="1"/>
    <col min="6" max="6" width="3.00390625" style="0" customWidth="1"/>
    <col min="7" max="8" width="11.00390625" style="0" customWidth="1"/>
    <col min="9" max="9" width="17.421875" style="0" customWidth="1"/>
    <col min="10" max="10" width="12.8515625" style="0" customWidth="1"/>
    <col min="11" max="11" width="11.421875" style="48" customWidth="1"/>
    <col min="12" max="16384" width="11.00390625" style="0" customWidth="1"/>
  </cols>
  <sheetData>
    <row r="1" spans="1:10" ht="21">
      <c r="A1" s="91" t="s">
        <v>103</v>
      </c>
      <c r="B1" s="91"/>
      <c r="C1" s="91"/>
      <c r="D1" s="48"/>
      <c r="E1" s="48"/>
      <c r="F1" s="92" t="s">
        <v>104</v>
      </c>
      <c r="G1" s="92"/>
      <c r="H1" s="92"/>
      <c r="I1" s="92"/>
      <c r="J1" s="48"/>
    </row>
    <row r="2" spans="1:10" ht="15">
      <c r="A2" s="48"/>
      <c r="B2" s="48"/>
      <c r="C2" s="48"/>
      <c r="D2" s="48"/>
      <c r="E2" s="48"/>
      <c r="F2" s="93"/>
      <c r="G2" s="48"/>
      <c r="H2" s="48"/>
      <c r="I2" s="48"/>
      <c r="J2" s="48"/>
    </row>
    <row r="3" spans="1:10" ht="15.75">
      <c r="A3" s="94" t="s">
        <v>105</v>
      </c>
      <c r="B3" s="94"/>
      <c r="C3" s="94"/>
      <c r="D3" s="57"/>
      <c r="E3" s="48"/>
      <c r="F3" s="74"/>
      <c r="G3" s="95" t="s">
        <v>106</v>
      </c>
      <c r="H3" s="95"/>
      <c r="I3" s="48"/>
      <c r="J3" s="48"/>
    </row>
    <row r="4" spans="1:10" ht="15">
      <c r="A4" s="48"/>
      <c r="B4" s="48"/>
      <c r="C4" s="48"/>
      <c r="D4" s="48"/>
      <c r="E4" s="48"/>
      <c r="F4" s="12"/>
      <c r="G4" s="95" t="s">
        <v>107</v>
      </c>
      <c r="H4" s="95"/>
      <c r="I4" s="48"/>
      <c r="J4" s="48"/>
    </row>
    <row r="5" spans="1:10" ht="15">
      <c r="A5" s="48"/>
      <c r="B5" s="48"/>
      <c r="C5" s="48"/>
      <c r="D5" s="48"/>
      <c r="E5" s="48"/>
      <c r="F5" s="74"/>
      <c r="G5" s="95" t="s">
        <v>108</v>
      </c>
      <c r="H5" s="95"/>
      <c r="I5" s="48"/>
      <c r="J5" s="48"/>
    </row>
    <row r="6" spans="1:10" ht="15">
      <c r="A6" s="48"/>
      <c r="B6" s="48"/>
      <c r="C6" s="48"/>
      <c r="D6" s="48"/>
      <c r="E6" s="48"/>
      <c r="F6" s="74" t="s">
        <v>109</v>
      </c>
      <c r="G6" s="95" t="s">
        <v>110</v>
      </c>
      <c r="H6" s="95"/>
      <c r="I6" s="48"/>
      <c r="J6" s="48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51" t="s">
        <v>142</v>
      </c>
      <c r="G8" s="51"/>
      <c r="H8" s="51"/>
      <c r="I8" s="48"/>
      <c r="J8" s="48"/>
    </row>
    <row r="9" spans="1:10" ht="1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48" t="s">
        <v>112</v>
      </c>
      <c r="B10" s="74"/>
      <c r="C10" s="96"/>
      <c r="D10" s="56" t="s">
        <v>113</v>
      </c>
      <c r="E10" s="56"/>
      <c r="F10" s="56"/>
      <c r="G10" s="56"/>
      <c r="H10" s="56"/>
      <c r="I10" s="56"/>
      <c r="J10" s="48"/>
    </row>
    <row r="11" spans="1:10" ht="15">
      <c r="A11" s="48"/>
      <c r="B11" s="74"/>
      <c r="C11" s="48"/>
      <c r="D11" s="56" t="s">
        <v>114</v>
      </c>
      <c r="E11" s="56"/>
      <c r="F11" s="56"/>
      <c r="G11" s="56"/>
      <c r="H11" s="56"/>
      <c r="I11" s="56"/>
      <c r="J11" s="48"/>
    </row>
    <row r="12" spans="1:10" ht="15">
      <c r="A12" s="48"/>
      <c r="B12" s="12" t="s">
        <v>109</v>
      </c>
      <c r="C12" s="48"/>
      <c r="D12" s="56" t="s">
        <v>143</v>
      </c>
      <c r="E12" s="56"/>
      <c r="F12" s="56"/>
      <c r="G12" s="56"/>
      <c r="H12" s="56"/>
      <c r="I12" s="56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68" t="s">
        <v>70</v>
      </c>
      <c r="E14" s="68"/>
      <c r="F14" s="68"/>
      <c r="G14" s="68"/>
      <c r="H14" s="48"/>
      <c r="I14" s="48"/>
      <c r="J14" s="48"/>
    </row>
    <row r="15" spans="1:10" ht="1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">
      <c r="A16" s="52" t="s">
        <v>71</v>
      </c>
      <c r="B16" s="52"/>
      <c r="C16" s="52"/>
      <c r="D16" s="52"/>
      <c r="E16" s="52"/>
      <c r="F16" s="48"/>
      <c r="G16" s="48"/>
      <c r="H16" s="48"/>
      <c r="I16" s="48"/>
      <c r="J16" s="48"/>
    </row>
    <row r="17" spans="1:10" ht="15">
      <c r="A17" s="56" t="s">
        <v>72</v>
      </c>
      <c r="B17" s="56"/>
      <c r="C17" s="56" t="s">
        <v>116</v>
      </c>
      <c r="D17" s="56"/>
      <c r="E17" s="56"/>
      <c r="F17" s="56"/>
      <c r="G17" s="56"/>
      <c r="H17" s="56"/>
      <c r="I17" s="56"/>
      <c r="J17" s="19">
        <f>SUM('HZ OR Pietzpuhl'!I25)</f>
        <v>189</v>
      </c>
    </row>
    <row r="18" spans="1:10" ht="15">
      <c r="A18" s="56" t="s">
        <v>74</v>
      </c>
      <c r="B18" s="56"/>
      <c r="C18" s="56" t="s">
        <v>75</v>
      </c>
      <c r="D18" s="56"/>
      <c r="E18" s="56"/>
      <c r="F18" s="56"/>
      <c r="G18" s="56"/>
      <c r="H18" s="56"/>
      <c r="I18" s="56"/>
      <c r="J18" s="19">
        <f>SUM('HZ OR Pietzpuhl'!I26)</f>
        <v>24</v>
      </c>
    </row>
    <row r="19" spans="1:10" ht="15">
      <c r="A19" s="56" t="s">
        <v>76</v>
      </c>
      <c r="B19" s="56"/>
      <c r="C19" s="56" t="s">
        <v>77</v>
      </c>
      <c r="D19" s="56"/>
      <c r="E19" s="56"/>
      <c r="F19" s="56"/>
      <c r="G19" s="56"/>
      <c r="H19" s="56"/>
      <c r="I19" s="56"/>
      <c r="J19" s="19">
        <f>SUM('HZ OR Pietzpuhl'!I27)</f>
        <v>0</v>
      </c>
    </row>
    <row r="20" spans="1:10" ht="15">
      <c r="A20" s="56" t="s">
        <v>78</v>
      </c>
      <c r="B20" s="56"/>
      <c r="C20" s="56" t="s">
        <v>79</v>
      </c>
      <c r="D20" s="56"/>
      <c r="E20" s="56"/>
      <c r="F20" s="56"/>
      <c r="G20" s="56"/>
      <c r="H20" s="56"/>
      <c r="I20" s="56"/>
      <c r="J20" s="19">
        <f>SUM('HZ OR Pietzpuhl'!I28)</f>
        <v>213</v>
      </c>
    </row>
    <row r="21" spans="1:10" ht="15">
      <c r="A21" s="56" t="s">
        <v>80</v>
      </c>
      <c r="B21" s="56"/>
      <c r="C21" s="56" t="s">
        <v>81</v>
      </c>
      <c r="D21" s="56"/>
      <c r="E21" s="56"/>
      <c r="F21" s="56"/>
      <c r="G21" s="56"/>
      <c r="H21" s="56"/>
      <c r="I21" s="56"/>
      <c r="J21" s="19">
        <f>SUM('HZ OR Pietzpuhl'!I29)</f>
        <v>143</v>
      </c>
    </row>
    <row r="22" spans="1:10" ht="15">
      <c r="A22" s="56" t="s">
        <v>82</v>
      </c>
      <c r="B22" s="56"/>
      <c r="C22" s="56" t="s">
        <v>83</v>
      </c>
      <c r="D22" s="56"/>
      <c r="E22" s="56"/>
      <c r="F22" s="56"/>
      <c r="G22" s="56"/>
      <c r="H22" s="56"/>
      <c r="I22" s="56"/>
      <c r="J22" s="19">
        <f>SUM('HZ OR Pietzpuhl'!I30)</f>
        <v>21</v>
      </c>
    </row>
    <row r="23" spans="1:10" ht="15">
      <c r="A23" s="56" t="s">
        <v>84</v>
      </c>
      <c r="B23" s="56"/>
      <c r="C23" s="56" t="s">
        <v>85</v>
      </c>
      <c r="D23" s="56"/>
      <c r="E23" s="56"/>
      <c r="F23" s="56"/>
      <c r="G23" s="56"/>
      <c r="H23" s="56"/>
      <c r="I23" s="56"/>
      <c r="J23" s="19">
        <f>SUM(ORPietzpuhl2019!D14)</f>
        <v>1</v>
      </c>
    </row>
    <row r="24" spans="1:10" ht="15">
      <c r="A24" s="56" t="s">
        <v>86</v>
      </c>
      <c r="B24" s="56"/>
      <c r="C24" s="56" t="s">
        <v>87</v>
      </c>
      <c r="D24" s="56"/>
      <c r="E24" s="56"/>
      <c r="F24" s="56"/>
      <c r="G24" s="56"/>
      <c r="H24" s="56"/>
      <c r="I24" s="56"/>
      <c r="J24" s="97">
        <f>SUM(ORPietzpuhl2019!D16)</f>
        <v>142</v>
      </c>
    </row>
    <row r="25" spans="1:10" ht="15">
      <c r="A25" s="56" t="s">
        <v>45</v>
      </c>
      <c r="B25" s="56"/>
      <c r="C25" s="56" t="s">
        <v>88</v>
      </c>
      <c r="D25" s="56"/>
      <c r="E25" s="56"/>
      <c r="F25" s="56"/>
      <c r="G25" s="56"/>
      <c r="H25" s="56"/>
      <c r="I25" s="56"/>
      <c r="J25" s="97">
        <f>SUM(ORPietzpuhl2019!G27:G28)</f>
        <v>422</v>
      </c>
    </row>
    <row r="26" spans="1:10" ht="15">
      <c r="A26" s="56" t="s">
        <v>89</v>
      </c>
      <c r="B26" s="56"/>
      <c r="C26" s="56" t="s">
        <v>90</v>
      </c>
      <c r="D26" s="56"/>
      <c r="E26" s="56"/>
      <c r="F26" s="56"/>
      <c r="G26" s="56"/>
      <c r="H26" s="56"/>
      <c r="I26" s="56"/>
      <c r="J26" s="98">
        <v>3</v>
      </c>
    </row>
    <row r="27" spans="1:10" ht="15">
      <c r="A27" s="99"/>
      <c r="B27" s="99"/>
      <c r="C27" s="99"/>
      <c r="D27" s="99"/>
      <c r="E27" s="99"/>
      <c r="F27" s="99"/>
      <c r="G27" s="99"/>
      <c r="H27" s="99"/>
      <c r="I27" s="99"/>
      <c r="J27" s="48"/>
    </row>
    <row r="28" spans="1:10" ht="15">
      <c r="A28" s="56" t="s">
        <v>117</v>
      </c>
      <c r="B28" s="56"/>
      <c r="C28" s="56"/>
      <c r="D28" s="56"/>
      <c r="E28" s="56"/>
      <c r="F28" s="56"/>
      <c r="G28" s="56"/>
      <c r="H28" s="56"/>
      <c r="I28" s="56"/>
      <c r="J28" s="48"/>
    </row>
    <row r="29" spans="1:10" ht="15">
      <c r="A29" s="100" t="s">
        <v>92</v>
      </c>
      <c r="B29" s="100"/>
      <c r="C29" s="101" t="s">
        <v>118</v>
      </c>
      <c r="D29" s="101"/>
      <c r="E29" s="101"/>
      <c r="F29" s="101"/>
      <c r="G29" s="101"/>
      <c r="H29" s="101"/>
      <c r="I29" s="102" t="s">
        <v>94</v>
      </c>
      <c r="J29" s="102" t="s">
        <v>90</v>
      </c>
    </row>
    <row r="30" spans="1:10" ht="15">
      <c r="A30" s="12">
        <v>1</v>
      </c>
      <c r="B30" s="12"/>
      <c r="C30" s="73" t="s">
        <v>31</v>
      </c>
      <c r="D30" s="73"/>
      <c r="E30" s="73"/>
      <c r="F30" s="73"/>
      <c r="G30" s="73"/>
      <c r="H30" s="73"/>
      <c r="I30" s="74">
        <f>SUM(ORPietzpuhl2019!G21)</f>
        <v>225</v>
      </c>
      <c r="J30" s="75">
        <f>SUM(J26*I30/J25)</f>
        <v>1.599526066350711</v>
      </c>
    </row>
    <row r="31" spans="1:10" ht="15">
      <c r="A31" s="12">
        <v>2</v>
      </c>
      <c r="B31" s="12"/>
      <c r="C31" s="73" t="s">
        <v>135</v>
      </c>
      <c r="D31" s="73"/>
      <c r="E31" s="73"/>
      <c r="F31" s="73"/>
      <c r="G31" s="73"/>
      <c r="H31" s="73"/>
      <c r="I31" s="74">
        <f>SUM(ORPietzpuhl2019!G23)</f>
        <v>101</v>
      </c>
      <c r="J31" s="75">
        <f>SUM(J26*I31/J25)</f>
        <v>0.7180094786729858</v>
      </c>
    </row>
    <row r="32" spans="1:10" ht="15">
      <c r="A32" s="12">
        <v>3</v>
      </c>
      <c r="B32" s="12"/>
      <c r="C32" s="73" t="s">
        <v>138</v>
      </c>
      <c r="D32" s="73"/>
      <c r="E32" s="73"/>
      <c r="F32" s="73"/>
      <c r="G32" s="73"/>
      <c r="H32" s="73"/>
      <c r="I32" s="74">
        <f>SUM(ORPietzpuhl2019!G25)</f>
        <v>96</v>
      </c>
      <c r="J32" s="75">
        <f>SUM(J26*I32/J25)</f>
        <v>0.6824644549763034</v>
      </c>
    </row>
    <row r="33" spans="1:10" ht="1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">
      <c r="A34" s="20"/>
      <c r="B34" s="20"/>
      <c r="C34" s="52" t="s">
        <v>119</v>
      </c>
      <c r="D34" s="52"/>
      <c r="E34" s="52"/>
      <c r="F34" s="52"/>
      <c r="G34" s="52"/>
      <c r="H34" s="52"/>
      <c r="I34" s="48"/>
      <c r="J34" s="48"/>
    </row>
    <row r="35" spans="1:10" ht="1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">
      <c r="A36" s="56" t="s">
        <v>120</v>
      </c>
      <c r="B36" s="56"/>
      <c r="C36" s="56"/>
      <c r="D36" s="56"/>
      <c r="E36" s="52"/>
      <c r="F36" s="103" t="s">
        <v>121</v>
      </c>
      <c r="G36" s="103"/>
      <c r="H36" s="103"/>
      <c r="I36" s="103"/>
      <c r="J36" s="104"/>
    </row>
    <row r="37" spans="1:10" ht="1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5">
      <c r="A38" s="4" t="s">
        <v>54</v>
      </c>
      <c r="B38" s="4"/>
      <c r="C38" s="105">
        <v>43613</v>
      </c>
      <c r="D38" s="105"/>
      <c r="E38" s="106" t="s">
        <v>112</v>
      </c>
      <c r="F38" s="81" t="s">
        <v>122</v>
      </c>
      <c r="G38" s="81"/>
      <c r="H38" s="81"/>
      <c r="I38" s="81"/>
      <c r="J38" s="104" t="s">
        <v>123</v>
      </c>
    </row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5">
      <c r="A40" s="56" t="s">
        <v>124</v>
      </c>
      <c r="B40" s="56"/>
      <c r="C40" s="56"/>
      <c r="D40" s="56"/>
      <c r="E40" s="48"/>
      <c r="F40" s="48"/>
      <c r="G40" s="48"/>
      <c r="H40" s="48"/>
      <c r="I40" s="48"/>
      <c r="J40" s="48"/>
    </row>
    <row r="41" spans="1:10" ht="15">
      <c r="A41" s="107" t="s">
        <v>99</v>
      </c>
      <c r="B41" s="107"/>
      <c r="C41" s="107"/>
      <c r="D41" s="107"/>
      <c r="E41" s="48"/>
      <c r="F41" s="48"/>
      <c r="G41" s="48"/>
      <c r="H41" s="48"/>
      <c r="I41" s="48"/>
      <c r="J41" s="48"/>
    </row>
    <row r="42" spans="1:10" ht="15">
      <c r="A42" s="107"/>
      <c r="B42" s="107"/>
      <c r="C42" s="107"/>
      <c r="D42" s="107"/>
      <c r="E42" s="48"/>
      <c r="F42" s="48"/>
      <c r="G42" s="48"/>
      <c r="H42" s="48"/>
      <c r="I42" s="48"/>
      <c r="J42" s="48"/>
    </row>
    <row r="43" spans="1:10" ht="15">
      <c r="A43" s="107"/>
      <c r="B43" s="107"/>
      <c r="C43" s="107"/>
      <c r="D43" s="107"/>
      <c r="E43" s="48"/>
      <c r="F43" s="48"/>
      <c r="G43" s="48"/>
      <c r="H43" s="48"/>
      <c r="I43" s="48"/>
      <c r="J43" s="48"/>
    </row>
    <row r="44" spans="1:10" ht="1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5" customHeight="1">
      <c r="A46" s="108" t="s">
        <v>125</v>
      </c>
      <c r="B46" s="108"/>
      <c r="C46" s="108"/>
      <c r="D46" s="108"/>
      <c r="E46" s="108"/>
      <c r="F46" s="109"/>
      <c r="G46" s="110" t="s">
        <v>126</v>
      </c>
      <c r="H46" s="110"/>
      <c r="I46" s="110"/>
      <c r="J46" s="110"/>
    </row>
    <row r="47" spans="1:10" ht="15">
      <c r="A47" s="108"/>
      <c r="B47" s="108"/>
      <c r="C47" s="108"/>
      <c r="D47" s="108"/>
      <c r="E47" s="108"/>
      <c r="F47" s="109"/>
      <c r="G47" s="110"/>
      <c r="H47" s="110"/>
      <c r="I47" s="110"/>
      <c r="J47" s="110"/>
    </row>
    <row r="48" spans="1:10" ht="15" customHeight="1">
      <c r="A48" s="108" t="s">
        <v>127</v>
      </c>
      <c r="B48" s="108"/>
      <c r="C48" s="108"/>
      <c r="D48" s="108"/>
      <c r="E48" s="108"/>
      <c r="F48" s="109"/>
      <c r="G48" s="110" t="s">
        <v>144</v>
      </c>
      <c r="H48" s="110"/>
      <c r="I48" s="110"/>
      <c r="J48" s="110"/>
    </row>
    <row r="49" spans="1:10" ht="15">
      <c r="A49" s="108"/>
      <c r="B49" s="108"/>
      <c r="C49" s="108"/>
      <c r="D49" s="108"/>
      <c r="E49" s="108"/>
      <c r="F49" s="109"/>
      <c r="G49" s="110"/>
      <c r="H49" s="110"/>
      <c r="I49" s="110"/>
      <c r="J49" s="110"/>
    </row>
    <row r="50" spans="1:10" ht="15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5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5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15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5">
      <c r="A54" s="48"/>
      <c r="B54" s="48"/>
      <c r="C54" s="48"/>
      <c r="D54" s="48"/>
      <c r="E54" s="48"/>
      <c r="F54" s="48"/>
      <c r="G54" s="48"/>
      <c r="H54" s="48"/>
      <c r="I54" s="48"/>
      <c r="J54" s="48"/>
    </row>
  </sheetData>
  <sheetProtection selectLockedCells="1" selectUnlockedCells="1"/>
  <mergeCells count="51">
    <mergeCell ref="F1:I1"/>
    <mergeCell ref="A3:C3"/>
    <mergeCell ref="G3:H3"/>
    <mergeCell ref="G4:H4"/>
    <mergeCell ref="G5:H5"/>
    <mergeCell ref="G6:H6"/>
    <mergeCell ref="F8:H8"/>
    <mergeCell ref="D10:I10"/>
    <mergeCell ref="D11:I11"/>
    <mergeCell ref="D12:I12"/>
    <mergeCell ref="D14:G14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8:I28"/>
    <mergeCell ref="A29:B29"/>
    <mergeCell ref="C29:H29"/>
    <mergeCell ref="A30:B30"/>
    <mergeCell ref="C30:H30"/>
    <mergeCell ref="A31:B31"/>
    <mergeCell ref="C31:H31"/>
    <mergeCell ref="A32:B32"/>
    <mergeCell ref="C32:H32"/>
    <mergeCell ref="A34:B34"/>
    <mergeCell ref="A36:D36"/>
    <mergeCell ref="F36:I36"/>
    <mergeCell ref="A38:B38"/>
    <mergeCell ref="C38:D38"/>
    <mergeCell ref="A40:D40"/>
    <mergeCell ref="A41:D43"/>
    <mergeCell ref="A46:E47"/>
    <mergeCell ref="G46:J47"/>
    <mergeCell ref="A48:E49"/>
    <mergeCell ref="G48:J49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O55"/>
  <sheetViews>
    <sheetView tabSelected="1" workbookViewId="0" topLeftCell="A16">
      <selection activeCell="C38" sqref="C38"/>
    </sheetView>
  </sheetViews>
  <sheetFormatPr defaultColWidth="10.28125" defaultRowHeight="15"/>
  <cols>
    <col min="1" max="1" width="12.00390625" style="0" customWidth="1"/>
    <col min="2" max="2" width="17.7109375" style="0" customWidth="1"/>
    <col min="3" max="3" width="7.140625" style="0" customWidth="1"/>
    <col min="4" max="4" width="11.00390625" style="0" customWidth="1"/>
    <col min="5" max="5" width="22.7109375" style="0" customWidth="1"/>
    <col min="6" max="6" width="20.7109375" style="0" customWidth="1"/>
    <col min="7" max="7" width="11.421875" style="1" customWidth="1"/>
    <col min="8" max="16384" width="11.0039062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s="2" t="s">
        <v>3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145</v>
      </c>
    </row>
    <row r="6" spans="2:6" ht="15.75">
      <c r="B6" s="3" t="s">
        <v>8</v>
      </c>
      <c r="C6" s="3"/>
      <c r="D6" s="3"/>
      <c r="E6" s="3"/>
      <c r="F6" s="3"/>
    </row>
    <row r="7" spans="2:6" ht="15">
      <c r="B7" s="4" t="s">
        <v>146</v>
      </c>
      <c r="C7" s="4"/>
      <c r="D7" s="4"/>
      <c r="E7" s="4"/>
      <c r="F7" s="4"/>
    </row>
    <row r="8" spans="2:6" ht="15">
      <c r="B8" s="4" t="s">
        <v>10</v>
      </c>
      <c r="C8" s="4"/>
      <c r="D8" s="4"/>
      <c r="E8" s="4"/>
      <c r="F8" s="4"/>
    </row>
    <row r="10" spans="1:4" ht="15">
      <c r="A10" t="s">
        <v>11</v>
      </c>
      <c r="D10" t="s">
        <v>12</v>
      </c>
    </row>
    <row r="11" spans="1:15" ht="15">
      <c r="A11" s="5">
        <v>2258</v>
      </c>
      <c r="B11" s="5"/>
      <c r="D11" s="5">
        <f>SUM(E14+E16)</f>
        <v>1367</v>
      </c>
      <c r="E11" s="5"/>
      <c r="I11" s="6"/>
      <c r="J11" s="6"/>
      <c r="K11" s="6"/>
      <c r="L11" s="6"/>
      <c r="M11" s="6"/>
      <c r="N11" s="6"/>
      <c r="O11" s="6"/>
    </row>
    <row r="12" spans="9:15" ht="15">
      <c r="I12" s="6"/>
      <c r="J12" s="6"/>
      <c r="K12" s="6"/>
      <c r="L12" s="6"/>
      <c r="M12" s="6"/>
      <c r="N12" s="6"/>
      <c r="O12" s="6"/>
    </row>
    <row r="13" spans="3:15" ht="15">
      <c r="C13" s="12" t="s">
        <v>13</v>
      </c>
      <c r="D13" s="12" t="s">
        <v>147</v>
      </c>
      <c r="E13" s="12" t="s">
        <v>15</v>
      </c>
      <c r="I13" s="6"/>
      <c r="J13" s="6"/>
      <c r="K13" s="6"/>
      <c r="L13" s="6"/>
      <c r="M13" s="6"/>
      <c r="N13" s="6"/>
      <c r="O13" s="6"/>
    </row>
    <row r="14" spans="1:15" ht="15">
      <c r="A14" t="s">
        <v>16</v>
      </c>
      <c r="C14" s="12">
        <v>28</v>
      </c>
      <c r="D14" s="12">
        <v>8</v>
      </c>
      <c r="E14" s="12">
        <f>SUM(C14+D14)</f>
        <v>36</v>
      </c>
      <c r="F14" t="s">
        <v>17</v>
      </c>
      <c r="G14" s="5">
        <f>SUM(I48)</f>
        <v>3959</v>
      </c>
      <c r="I14" s="6"/>
      <c r="J14" s="6"/>
      <c r="K14" s="6"/>
      <c r="L14" s="6"/>
      <c r="M14" s="6"/>
      <c r="N14" s="6"/>
      <c r="O14" s="6"/>
    </row>
    <row r="15" spans="3:15" ht="15">
      <c r="C15" s="125"/>
      <c r="D15" s="6"/>
      <c r="E15" s="126"/>
      <c r="I15" s="6"/>
      <c r="J15" s="6"/>
      <c r="K15" s="6"/>
      <c r="L15" s="6"/>
      <c r="M15" s="6"/>
      <c r="N15" s="6"/>
      <c r="O15" s="6"/>
    </row>
    <row r="16" spans="1:15" ht="15">
      <c r="A16" t="s">
        <v>18</v>
      </c>
      <c r="C16" s="12">
        <v>973</v>
      </c>
      <c r="D16" s="12">
        <v>358</v>
      </c>
      <c r="E16" s="12">
        <f>SUM(C16+D16)</f>
        <v>1331</v>
      </c>
      <c r="I16" s="6"/>
      <c r="J16" s="6"/>
      <c r="K16" s="6"/>
      <c r="L16" s="6"/>
      <c r="M16" s="6"/>
      <c r="N16" s="6"/>
      <c r="O16" s="6"/>
    </row>
    <row r="17" spans="9:15" ht="15">
      <c r="I17" s="6"/>
      <c r="J17" s="6"/>
      <c r="K17" s="6"/>
      <c r="L17" s="6"/>
      <c r="M17" s="6"/>
      <c r="N17" s="6"/>
      <c r="O17" s="6"/>
    </row>
    <row r="18" spans="2:15" ht="15">
      <c r="B18" s="6"/>
      <c r="D18" t="s">
        <v>19</v>
      </c>
      <c r="I18" s="6"/>
      <c r="J18" s="6"/>
      <c r="K18" s="6"/>
      <c r="L18" s="6"/>
      <c r="M18" s="6"/>
      <c r="N18" s="6"/>
      <c r="O18" s="6"/>
    </row>
    <row r="19" spans="1:15" ht="15">
      <c r="A19" s="19"/>
      <c r="B19" s="19"/>
      <c r="C19" s="19"/>
      <c r="D19" s="19"/>
      <c r="E19" s="19"/>
      <c r="F19" s="19"/>
      <c r="G19" s="127"/>
      <c r="I19" s="6"/>
      <c r="J19" s="6"/>
      <c r="K19" s="6"/>
      <c r="L19" s="6"/>
      <c r="M19" s="6"/>
      <c r="N19" s="6"/>
      <c r="O19" s="6"/>
    </row>
    <row r="20" spans="1:15" ht="15">
      <c r="A20" s="97" t="s">
        <v>20</v>
      </c>
      <c r="B20" s="97" t="s">
        <v>21</v>
      </c>
      <c r="C20" s="128"/>
      <c r="D20" s="128"/>
      <c r="E20" s="128"/>
      <c r="F20" s="128"/>
      <c r="G20" s="12" t="s">
        <v>22</v>
      </c>
      <c r="H20" s="74" t="s">
        <v>23</v>
      </c>
      <c r="I20" s="74" t="s">
        <v>15</v>
      </c>
      <c r="J20" s="6"/>
      <c r="K20" s="6"/>
      <c r="L20" s="6"/>
      <c r="M20" s="6"/>
      <c r="N20" s="6"/>
      <c r="O20" s="6"/>
    </row>
    <row r="21" spans="1:15" ht="15">
      <c r="A21" s="129" t="s">
        <v>24</v>
      </c>
      <c r="B21" s="129" t="s">
        <v>25</v>
      </c>
      <c r="C21" s="130"/>
      <c r="D21" s="130"/>
      <c r="E21" s="130"/>
      <c r="F21" s="130" t="s">
        <v>26</v>
      </c>
      <c r="G21" s="28">
        <f>SUM(G22:G24)</f>
        <v>694</v>
      </c>
      <c r="H21" s="28">
        <f>SUM(H22:H24)</f>
        <v>319</v>
      </c>
      <c r="I21" s="28">
        <f aca="true" t="shared" si="0" ref="I21:I47">SUM(G21:H21)</f>
        <v>1013</v>
      </c>
      <c r="J21" s="6"/>
      <c r="K21" s="6"/>
      <c r="L21" s="6"/>
      <c r="M21" s="6"/>
      <c r="N21" s="6"/>
      <c r="O21" s="6"/>
    </row>
    <row r="22" spans="1:15" ht="15">
      <c r="A22" s="129"/>
      <c r="B22" s="129"/>
      <c r="C22" s="131" t="s">
        <v>148</v>
      </c>
      <c r="D22" s="131"/>
      <c r="E22" s="131"/>
      <c r="F22" s="131"/>
      <c r="G22" s="30">
        <v>270</v>
      </c>
      <c r="H22" s="30">
        <v>71</v>
      </c>
      <c r="I22" s="30">
        <f t="shared" si="0"/>
        <v>341</v>
      </c>
      <c r="J22" s="6"/>
      <c r="K22" s="6"/>
      <c r="L22" s="6"/>
      <c r="M22" s="6"/>
      <c r="N22" s="6"/>
      <c r="O22" s="6"/>
    </row>
    <row r="23" spans="1:15" ht="15">
      <c r="A23" s="129"/>
      <c r="B23" s="129"/>
      <c r="C23" s="131" t="s">
        <v>149</v>
      </c>
      <c r="D23" s="131"/>
      <c r="E23" s="131"/>
      <c r="F23" s="131"/>
      <c r="G23" s="30">
        <v>278</v>
      </c>
      <c r="H23" s="30">
        <v>156</v>
      </c>
      <c r="I23" s="30">
        <f t="shared" si="0"/>
        <v>434</v>
      </c>
      <c r="J23" s="6"/>
      <c r="K23" s="6"/>
      <c r="L23" s="6"/>
      <c r="M23" s="6"/>
      <c r="N23" s="6"/>
      <c r="O23" s="6"/>
    </row>
    <row r="24" spans="1:9" ht="15">
      <c r="A24" s="129"/>
      <c r="B24" s="129"/>
      <c r="C24" s="132" t="s">
        <v>150</v>
      </c>
      <c r="D24" s="132"/>
      <c r="E24" s="132"/>
      <c r="F24" s="132"/>
      <c r="G24" s="12">
        <v>146</v>
      </c>
      <c r="H24" s="12">
        <v>92</v>
      </c>
      <c r="I24" s="32">
        <f t="shared" si="0"/>
        <v>238</v>
      </c>
    </row>
    <row r="25" spans="1:9" ht="15" hidden="1">
      <c r="A25" s="133"/>
      <c r="B25" s="133"/>
      <c r="C25" s="134"/>
      <c r="D25" s="134"/>
      <c r="E25" s="134"/>
      <c r="F25" s="134"/>
      <c r="G25" s="12"/>
      <c r="H25" s="12"/>
      <c r="I25" s="28">
        <f t="shared" si="0"/>
        <v>0</v>
      </c>
    </row>
    <row r="26" spans="1:9" ht="15">
      <c r="A26" s="129" t="s">
        <v>151</v>
      </c>
      <c r="B26" s="129" t="s">
        <v>152</v>
      </c>
      <c r="C26" s="130"/>
      <c r="D26" s="130"/>
      <c r="E26" s="130"/>
      <c r="F26" s="130" t="s">
        <v>26</v>
      </c>
      <c r="G26" s="28">
        <f>SUM(G27:G31)</f>
        <v>604</v>
      </c>
      <c r="H26" s="28">
        <f>SUM(H27:H31)</f>
        <v>177</v>
      </c>
      <c r="I26" s="28">
        <f t="shared" si="0"/>
        <v>781</v>
      </c>
    </row>
    <row r="27" spans="1:9" ht="15">
      <c r="A27" s="129"/>
      <c r="B27" s="129"/>
      <c r="C27" s="131" t="s">
        <v>153</v>
      </c>
      <c r="D27" s="131"/>
      <c r="E27" s="131"/>
      <c r="F27" s="131"/>
      <c r="G27" s="30">
        <v>275</v>
      </c>
      <c r="H27" s="30">
        <v>86</v>
      </c>
      <c r="I27" s="30">
        <f t="shared" si="0"/>
        <v>361</v>
      </c>
    </row>
    <row r="28" spans="1:11" ht="15">
      <c r="A28" s="129"/>
      <c r="B28" s="129"/>
      <c r="C28" s="132" t="s">
        <v>154</v>
      </c>
      <c r="D28" s="132"/>
      <c r="E28" s="132"/>
      <c r="F28" s="132"/>
      <c r="G28" s="12">
        <v>93</v>
      </c>
      <c r="H28" s="12">
        <v>13</v>
      </c>
      <c r="I28" s="32">
        <f t="shared" si="0"/>
        <v>106</v>
      </c>
      <c r="K28" s="45"/>
    </row>
    <row r="29" spans="1:9" ht="15">
      <c r="A29" s="129"/>
      <c r="B29" s="129"/>
      <c r="C29" s="132" t="s">
        <v>155</v>
      </c>
      <c r="D29" s="132"/>
      <c r="E29" s="132"/>
      <c r="F29" s="132"/>
      <c r="G29" s="12">
        <v>55</v>
      </c>
      <c r="H29" s="12">
        <v>24</v>
      </c>
      <c r="I29" s="32">
        <f t="shared" si="0"/>
        <v>79</v>
      </c>
    </row>
    <row r="30" spans="1:9" ht="15">
      <c r="A30" s="129"/>
      <c r="B30" s="129"/>
      <c r="C30" s="131" t="s">
        <v>156</v>
      </c>
      <c r="D30" s="131"/>
      <c r="E30" s="131"/>
      <c r="F30" s="131"/>
      <c r="G30" s="30">
        <v>131</v>
      </c>
      <c r="H30" s="30">
        <v>33</v>
      </c>
      <c r="I30" s="30">
        <f t="shared" si="0"/>
        <v>164</v>
      </c>
    </row>
    <row r="31" spans="1:9" ht="15">
      <c r="A31" s="129"/>
      <c r="B31" s="129"/>
      <c r="C31" s="132" t="s">
        <v>157</v>
      </c>
      <c r="D31" s="132"/>
      <c r="E31" s="132"/>
      <c r="F31" s="132"/>
      <c r="G31" s="12">
        <v>50</v>
      </c>
      <c r="H31" s="12">
        <v>21</v>
      </c>
      <c r="I31" s="32">
        <f t="shared" si="0"/>
        <v>71</v>
      </c>
    </row>
    <row r="32" spans="1:9" ht="15">
      <c r="A32" s="129" t="s">
        <v>132</v>
      </c>
      <c r="B32" s="129" t="s">
        <v>31</v>
      </c>
      <c r="C32" s="135"/>
      <c r="D32" s="135"/>
      <c r="E32" s="135"/>
      <c r="F32" s="135" t="s">
        <v>26</v>
      </c>
      <c r="G32" s="28">
        <f>SUM(G33:G41)</f>
        <v>973</v>
      </c>
      <c r="H32" s="28">
        <f>SUM(H33:H41)</f>
        <v>359</v>
      </c>
      <c r="I32" s="28">
        <f t="shared" si="0"/>
        <v>1332</v>
      </c>
    </row>
    <row r="33" spans="1:9" ht="15">
      <c r="A33" s="129"/>
      <c r="B33" s="129"/>
      <c r="C33" s="132" t="s">
        <v>158</v>
      </c>
      <c r="D33" s="132"/>
      <c r="E33" s="132"/>
      <c r="F33" s="132"/>
      <c r="G33" s="12">
        <v>86</v>
      </c>
      <c r="H33" s="12">
        <v>30</v>
      </c>
      <c r="I33" s="32">
        <f t="shared" si="0"/>
        <v>116</v>
      </c>
    </row>
    <row r="34" spans="1:9" ht="15">
      <c r="A34" s="129"/>
      <c r="B34" s="129"/>
      <c r="C34" s="131" t="s">
        <v>159</v>
      </c>
      <c r="D34" s="131"/>
      <c r="E34" s="131"/>
      <c r="F34" s="131"/>
      <c r="G34" s="30">
        <v>105</v>
      </c>
      <c r="H34" s="30">
        <v>40</v>
      </c>
      <c r="I34" s="30">
        <f t="shared" si="0"/>
        <v>145</v>
      </c>
    </row>
    <row r="35" spans="1:9" ht="15">
      <c r="A35" s="129"/>
      <c r="B35" s="129"/>
      <c r="C35" s="132" t="s">
        <v>160</v>
      </c>
      <c r="D35" s="132"/>
      <c r="E35" s="132"/>
      <c r="F35" s="132"/>
      <c r="G35" s="12">
        <v>64</v>
      </c>
      <c r="H35" s="12">
        <v>7</v>
      </c>
      <c r="I35" s="32">
        <f t="shared" si="0"/>
        <v>71</v>
      </c>
    </row>
    <row r="36" spans="1:9" ht="15">
      <c r="A36" s="129"/>
      <c r="B36" s="129"/>
      <c r="C36" s="132" t="s">
        <v>161</v>
      </c>
      <c r="D36" s="132"/>
      <c r="E36" s="132"/>
      <c r="F36" s="132"/>
      <c r="G36" s="12">
        <v>97</v>
      </c>
      <c r="H36" s="12">
        <v>42</v>
      </c>
      <c r="I36" s="32">
        <f t="shared" si="0"/>
        <v>139</v>
      </c>
    </row>
    <row r="37" spans="1:9" ht="15">
      <c r="A37" s="129"/>
      <c r="B37" s="129"/>
      <c r="C37" s="131" t="s">
        <v>162</v>
      </c>
      <c r="D37" s="131"/>
      <c r="E37" s="131"/>
      <c r="F37" s="131"/>
      <c r="G37" s="30">
        <v>119</v>
      </c>
      <c r="H37" s="30">
        <v>50</v>
      </c>
      <c r="I37" s="30">
        <f t="shared" si="0"/>
        <v>169</v>
      </c>
    </row>
    <row r="38" spans="1:9" ht="15">
      <c r="A38" s="129"/>
      <c r="B38" s="129"/>
      <c r="C38" s="132" t="s">
        <v>163</v>
      </c>
      <c r="D38" s="132"/>
      <c r="E38" s="132"/>
      <c r="F38" s="132"/>
      <c r="G38" s="12">
        <v>106</v>
      </c>
      <c r="H38" s="12">
        <v>33</v>
      </c>
      <c r="I38" s="32">
        <f t="shared" si="0"/>
        <v>139</v>
      </c>
    </row>
    <row r="39" spans="1:9" ht="15">
      <c r="A39" s="129"/>
      <c r="B39" s="129"/>
      <c r="C39" s="131" t="s">
        <v>164</v>
      </c>
      <c r="D39" s="131"/>
      <c r="E39" s="131"/>
      <c r="F39" s="131"/>
      <c r="G39" s="30">
        <v>315</v>
      </c>
      <c r="H39" s="30">
        <v>127</v>
      </c>
      <c r="I39" s="30">
        <f t="shared" si="0"/>
        <v>442</v>
      </c>
    </row>
    <row r="40" spans="1:9" ht="15">
      <c r="A40" s="129"/>
      <c r="B40" s="129"/>
      <c r="C40" s="132" t="s">
        <v>165</v>
      </c>
      <c r="D40" s="132"/>
      <c r="E40" s="132"/>
      <c r="F40" s="132"/>
      <c r="G40" s="12">
        <v>55</v>
      </c>
      <c r="H40" s="12">
        <v>24</v>
      </c>
      <c r="I40" s="32">
        <f t="shared" si="0"/>
        <v>79</v>
      </c>
    </row>
    <row r="41" spans="1:9" ht="15">
      <c r="A41" s="129"/>
      <c r="B41" s="129"/>
      <c r="C41" s="132" t="s">
        <v>166</v>
      </c>
      <c r="D41" s="132"/>
      <c r="E41" s="132"/>
      <c r="F41" s="132"/>
      <c r="G41" s="12">
        <v>26</v>
      </c>
      <c r="H41" s="12">
        <v>6</v>
      </c>
      <c r="I41" s="32">
        <f t="shared" si="0"/>
        <v>32</v>
      </c>
    </row>
    <row r="42" spans="1:9" ht="15" customHeight="1">
      <c r="A42" s="129" t="s">
        <v>167</v>
      </c>
      <c r="B42" s="136" t="s">
        <v>168</v>
      </c>
      <c r="C42" s="135"/>
      <c r="D42" s="135"/>
      <c r="E42" s="135"/>
      <c r="F42" s="135" t="s">
        <v>26</v>
      </c>
      <c r="G42" s="28">
        <f>SUM(G43:G45)</f>
        <v>368</v>
      </c>
      <c r="H42" s="28">
        <f>SUM(H43:H45)</f>
        <v>159</v>
      </c>
      <c r="I42" s="28">
        <f t="shared" si="0"/>
        <v>527</v>
      </c>
    </row>
    <row r="43" spans="1:9" ht="15">
      <c r="A43" s="129"/>
      <c r="B43" s="136"/>
      <c r="C43" s="131" t="s">
        <v>169</v>
      </c>
      <c r="D43" s="131"/>
      <c r="E43" s="131"/>
      <c r="F43" s="131"/>
      <c r="G43" s="30">
        <v>176</v>
      </c>
      <c r="H43" s="30">
        <v>73</v>
      </c>
      <c r="I43" s="30">
        <f t="shared" si="0"/>
        <v>249</v>
      </c>
    </row>
    <row r="44" spans="1:9" ht="15">
      <c r="A44" s="129"/>
      <c r="B44" s="136"/>
      <c r="C44" s="132" t="s">
        <v>170</v>
      </c>
      <c r="D44" s="132"/>
      <c r="E44" s="132"/>
      <c r="F44" s="132"/>
      <c r="G44" s="32">
        <v>130</v>
      </c>
      <c r="H44" s="32">
        <v>44</v>
      </c>
      <c r="I44" s="32">
        <f t="shared" si="0"/>
        <v>174</v>
      </c>
    </row>
    <row r="45" spans="1:9" ht="15">
      <c r="A45" s="129"/>
      <c r="B45" s="136"/>
      <c r="C45" s="132" t="s">
        <v>171</v>
      </c>
      <c r="D45" s="132"/>
      <c r="E45" s="132"/>
      <c r="F45" s="132"/>
      <c r="G45" s="32">
        <v>62</v>
      </c>
      <c r="H45" s="32">
        <v>42</v>
      </c>
      <c r="I45" s="32">
        <f t="shared" si="0"/>
        <v>104</v>
      </c>
    </row>
    <row r="46" spans="1:9" ht="28.5" customHeight="1">
      <c r="A46" s="136" t="s">
        <v>172</v>
      </c>
      <c r="B46" s="136" t="s">
        <v>173</v>
      </c>
      <c r="C46" s="135"/>
      <c r="D46" s="135"/>
      <c r="E46" s="135"/>
      <c r="F46" s="137" t="s">
        <v>26</v>
      </c>
      <c r="G46" s="138">
        <f>SUM(G47)</f>
        <v>248</v>
      </c>
      <c r="H46" s="138">
        <f>SUM(H47)</f>
        <v>58</v>
      </c>
      <c r="I46" s="28">
        <f t="shared" si="0"/>
        <v>306</v>
      </c>
    </row>
    <row r="47" spans="1:9" ht="15.75">
      <c r="A47" s="136"/>
      <c r="B47" s="136"/>
      <c r="C47" s="29" t="s">
        <v>174</v>
      </c>
      <c r="D47" s="29"/>
      <c r="E47" s="29"/>
      <c r="F47" s="29"/>
      <c r="G47" s="30">
        <v>248</v>
      </c>
      <c r="H47" s="30">
        <v>58</v>
      </c>
      <c r="I47" s="30">
        <f t="shared" si="0"/>
        <v>306</v>
      </c>
    </row>
    <row r="48" spans="1:9" ht="15">
      <c r="A48" s="139" t="s">
        <v>45</v>
      </c>
      <c r="B48" s="140" t="s">
        <v>46</v>
      </c>
      <c r="C48" s="140"/>
      <c r="D48" s="21"/>
      <c r="E48" s="21"/>
      <c r="F48" s="21"/>
      <c r="G48" s="141">
        <f>SUM(G21+G26+G32+G42+G46)</f>
        <v>2887</v>
      </c>
      <c r="H48" s="142">
        <f>SUM(H21+H26+H32+H42+H46)</f>
        <v>1072</v>
      </c>
      <c r="I48" s="142">
        <f>SUM(I21+I26+I32+I42+I46)</f>
        <v>3959</v>
      </c>
    </row>
    <row r="49" spans="1:9" ht="15">
      <c r="A49" s="139"/>
      <c r="B49" s="140"/>
      <c r="C49" s="140"/>
      <c r="D49" s="19"/>
      <c r="E49" s="19"/>
      <c r="F49" s="19"/>
      <c r="G49" s="141"/>
      <c r="H49" s="142"/>
      <c r="I49" s="142"/>
    </row>
    <row r="51" spans="1:5" ht="15">
      <c r="A51" s="44" t="s">
        <v>47</v>
      </c>
      <c r="B51" s="44"/>
      <c r="C51" s="44"/>
      <c r="D51" s="45"/>
      <c r="E51" s="45"/>
    </row>
    <row r="53" spans="1:7" ht="15">
      <c r="A53" s="44" t="s">
        <v>48</v>
      </c>
      <c r="B53" s="44"/>
      <c r="C53" s="44"/>
      <c r="D53" s="45"/>
      <c r="E53" s="45"/>
      <c r="F53" t="s">
        <v>49</v>
      </c>
      <c r="G53" s="5"/>
    </row>
    <row r="55" spans="1:7" ht="15.75">
      <c r="A55" s="46" t="s">
        <v>50</v>
      </c>
      <c r="B55" s="46"/>
      <c r="C55" s="46"/>
      <c r="D55" s="46"/>
      <c r="E55" s="46"/>
      <c r="F55" s="46"/>
      <c r="G55" s="47"/>
    </row>
  </sheetData>
  <sheetProtection selectLockedCells="1" selectUnlockedCells="1"/>
  <mergeCells count="45">
    <mergeCell ref="B6:F6"/>
    <mergeCell ref="B7:F7"/>
    <mergeCell ref="B8:F8"/>
    <mergeCell ref="A11:B11"/>
    <mergeCell ref="D11:E11"/>
    <mergeCell ref="A21:A24"/>
    <mergeCell ref="B21:B24"/>
    <mergeCell ref="C22:F22"/>
    <mergeCell ref="C23:F23"/>
    <mergeCell ref="C24:F24"/>
    <mergeCell ref="C25:F25"/>
    <mergeCell ref="A26:A31"/>
    <mergeCell ref="B26:B31"/>
    <mergeCell ref="C27:F27"/>
    <mergeCell ref="C28:F28"/>
    <mergeCell ref="C29:F29"/>
    <mergeCell ref="C30:F30"/>
    <mergeCell ref="C31:F31"/>
    <mergeCell ref="A32:A41"/>
    <mergeCell ref="B32:B41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A42:A45"/>
    <mergeCell ref="B42:B45"/>
    <mergeCell ref="C42:E42"/>
    <mergeCell ref="C43:F43"/>
    <mergeCell ref="C44:F44"/>
    <mergeCell ref="C45:F45"/>
    <mergeCell ref="A46:A47"/>
    <mergeCell ref="B46:B47"/>
    <mergeCell ref="C47:F47"/>
    <mergeCell ref="A48:A49"/>
    <mergeCell ref="B48:C49"/>
    <mergeCell ref="G48:G49"/>
    <mergeCell ref="H48:H49"/>
    <mergeCell ref="I48:I49"/>
    <mergeCell ref="A51:C51"/>
    <mergeCell ref="A53:C53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70"/>
  <sheetViews>
    <sheetView workbookViewId="0" topLeftCell="A16">
      <selection activeCell="H43" sqref="H43"/>
    </sheetView>
  </sheetViews>
  <sheetFormatPr defaultColWidth="10.28125" defaultRowHeight="15"/>
  <cols>
    <col min="1" max="1" width="4.28125" style="0" customWidth="1"/>
    <col min="2" max="2" width="12.421875" style="0" customWidth="1"/>
    <col min="3" max="8" width="11.00390625" style="0" customWidth="1"/>
    <col min="9" max="9" width="12.7109375" style="0" customWidth="1"/>
    <col min="10" max="16384" width="11.00390625" style="0" customWidth="1"/>
  </cols>
  <sheetData>
    <row r="1" spans="1:10" ht="15" customHeight="1">
      <c r="A1" s="49" t="s">
        <v>51</v>
      </c>
      <c r="B1" s="49"/>
      <c r="C1" s="49"/>
      <c r="D1" s="49"/>
      <c r="E1" s="49"/>
      <c r="F1" s="49"/>
      <c r="G1" s="49"/>
      <c r="H1" s="49"/>
      <c r="I1" s="48"/>
      <c r="J1" s="48"/>
    </row>
    <row r="2" spans="1:10" ht="15">
      <c r="A2" s="49"/>
      <c r="B2" s="49"/>
      <c r="C2" s="49"/>
      <c r="D2" s="49"/>
      <c r="E2" s="49"/>
      <c r="F2" s="49"/>
      <c r="G2" s="49"/>
      <c r="H2" s="49"/>
      <c r="I2" s="48"/>
      <c r="J2" s="48"/>
    </row>
    <row r="3" spans="1:10" ht="15">
      <c r="A3" s="50" t="s">
        <v>52</v>
      </c>
      <c r="B3" s="50"/>
      <c r="C3" s="50"/>
      <c r="D3" s="51" t="s">
        <v>53</v>
      </c>
      <c r="E3" s="51"/>
      <c r="F3" s="50"/>
      <c r="G3" s="52" t="s">
        <v>54</v>
      </c>
      <c r="H3" s="53">
        <v>43611</v>
      </c>
      <c r="I3" s="48"/>
      <c r="J3" s="48"/>
    </row>
    <row r="4" spans="1:10" ht="1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54" t="s">
        <v>55</v>
      </c>
      <c r="B5" s="54"/>
      <c r="C5" s="54"/>
      <c r="D5" s="54"/>
      <c r="E5" s="54"/>
      <c r="F5" s="55" t="s">
        <v>175</v>
      </c>
      <c r="G5" s="55"/>
      <c r="H5" s="55"/>
      <c r="I5" s="48"/>
      <c r="J5" s="48"/>
    </row>
    <row r="6" spans="1:10" ht="1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56" t="s">
        <v>57</v>
      </c>
      <c r="B7" s="56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>
      <c r="A9" s="48" t="s">
        <v>58</v>
      </c>
      <c r="B9" s="56" t="s">
        <v>59</v>
      </c>
      <c r="C9" s="56"/>
      <c r="D9" s="56"/>
      <c r="E9" s="56"/>
      <c r="F9" s="56"/>
      <c r="G9" s="56"/>
      <c r="H9" s="56"/>
      <c r="I9" s="56"/>
      <c r="J9" s="48"/>
    </row>
    <row r="10" spans="1:10" ht="9.75" customHeight="1">
      <c r="A10" s="48"/>
      <c r="B10" s="57"/>
      <c r="C10" s="57"/>
      <c r="D10" s="57"/>
      <c r="E10" s="57"/>
      <c r="F10" s="57"/>
      <c r="G10" s="57"/>
      <c r="H10" s="57"/>
      <c r="I10" s="57"/>
      <c r="J10" s="48"/>
    </row>
    <row r="11" spans="1:18" ht="29.25" customHeight="1">
      <c r="A11" s="58" t="s">
        <v>60</v>
      </c>
      <c r="B11" s="59" t="s">
        <v>61</v>
      </c>
      <c r="C11" s="59"/>
      <c r="D11" s="59"/>
      <c r="E11" s="59"/>
      <c r="F11" s="59"/>
      <c r="G11" s="59"/>
      <c r="H11" s="59"/>
      <c r="I11" s="59"/>
      <c r="J11" s="48"/>
      <c r="K11" s="60"/>
      <c r="L11" s="60"/>
      <c r="M11" s="60"/>
      <c r="N11" s="60"/>
      <c r="O11" s="60"/>
      <c r="P11" s="60"/>
      <c r="Q11" s="60"/>
      <c r="R11" s="60"/>
    </row>
    <row r="12" spans="1:18" ht="9.75" customHeight="1">
      <c r="A12" s="58"/>
      <c r="B12" s="61"/>
      <c r="C12" s="61"/>
      <c r="D12" s="61"/>
      <c r="E12" s="61"/>
      <c r="F12" s="61"/>
      <c r="G12" s="61"/>
      <c r="H12" s="61"/>
      <c r="I12" s="61"/>
      <c r="J12" s="48"/>
      <c r="K12" s="62"/>
      <c r="L12" s="62"/>
      <c r="M12" s="62"/>
      <c r="N12" s="62"/>
      <c r="O12" s="62"/>
      <c r="P12" s="62"/>
      <c r="Q12" s="62"/>
      <c r="R12" s="62"/>
    </row>
    <row r="13" spans="1:10" ht="30" customHeight="1">
      <c r="A13" s="58" t="s">
        <v>62</v>
      </c>
      <c r="B13" s="59" t="s">
        <v>63</v>
      </c>
      <c r="C13" s="59"/>
      <c r="D13" s="59"/>
      <c r="E13" s="59"/>
      <c r="F13" s="59"/>
      <c r="G13" s="59"/>
      <c r="H13" s="59"/>
      <c r="I13" s="59"/>
      <c r="J13" s="48"/>
    </row>
    <row r="14" spans="1:10" ht="9.75" customHeight="1">
      <c r="A14" s="58"/>
      <c r="B14" s="61"/>
      <c r="C14" s="61"/>
      <c r="D14" s="61"/>
      <c r="E14" s="61"/>
      <c r="F14" s="61"/>
      <c r="G14" s="61"/>
      <c r="H14" s="61"/>
      <c r="I14" s="61"/>
      <c r="J14" s="48"/>
    </row>
    <row r="15" spans="1:10" ht="44.25" customHeight="1">
      <c r="A15" s="58" t="s">
        <v>64</v>
      </c>
      <c r="B15" s="59" t="s">
        <v>65</v>
      </c>
      <c r="C15" s="59"/>
      <c r="D15" s="59"/>
      <c r="E15" s="59"/>
      <c r="F15" s="59"/>
      <c r="G15" s="59"/>
      <c r="H15" s="59"/>
      <c r="I15" s="59"/>
      <c r="J15" s="48"/>
    </row>
    <row r="16" spans="1:10" ht="9.75" customHeight="1">
      <c r="A16" s="58"/>
      <c r="B16" s="61"/>
      <c r="C16" s="61"/>
      <c r="D16" s="61"/>
      <c r="E16" s="61"/>
      <c r="F16" s="61"/>
      <c r="G16" s="61"/>
      <c r="H16" s="61"/>
      <c r="I16" s="61"/>
      <c r="J16" s="48"/>
    </row>
    <row r="17" spans="1:10" ht="15">
      <c r="A17" s="58" t="s">
        <v>66</v>
      </c>
      <c r="B17" s="56" t="s">
        <v>67</v>
      </c>
      <c r="C17" s="56"/>
      <c r="D17" s="56"/>
      <c r="E17" s="56"/>
      <c r="F17" s="56"/>
      <c r="G17" s="56"/>
      <c r="H17" s="56"/>
      <c r="I17" s="56"/>
      <c r="J17" s="48"/>
    </row>
    <row r="18" spans="1:10" ht="9.75" customHeight="1">
      <c r="A18" s="58"/>
      <c r="B18" s="57"/>
      <c r="C18" s="57"/>
      <c r="D18" s="57"/>
      <c r="E18" s="57"/>
      <c r="F18" s="57"/>
      <c r="G18" s="57"/>
      <c r="H18" s="57"/>
      <c r="I18" s="57"/>
      <c r="J18" s="48"/>
    </row>
    <row r="19" spans="1:10" ht="29.25" customHeight="1">
      <c r="A19" s="58" t="s">
        <v>68</v>
      </c>
      <c r="B19" s="59" t="s">
        <v>69</v>
      </c>
      <c r="C19" s="59"/>
      <c r="D19" s="59"/>
      <c r="E19" s="59"/>
      <c r="F19" s="59"/>
      <c r="G19" s="59"/>
      <c r="H19" s="59"/>
      <c r="I19" s="59"/>
      <c r="J19" s="48"/>
    </row>
    <row r="20" spans="1:10" ht="15">
      <c r="A20" s="63"/>
      <c r="B20" s="63"/>
      <c r="C20" s="63"/>
      <c r="D20" s="63"/>
      <c r="E20" s="63"/>
      <c r="F20" s="63"/>
      <c r="G20" s="63"/>
      <c r="H20" s="63"/>
      <c r="I20" s="48"/>
      <c r="J20" s="48"/>
    </row>
    <row r="21" spans="1:10" ht="15">
      <c r="A21" s="63"/>
      <c r="B21" s="63"/>
      <c r="C21" s="63"/>
      <c r="D21" s="63"/>
      <c r="E21" s="63"/>
      <c r="F21" s="63"/>
      <c r="G21" s="63"/>
      <c r="H21" s="63"/>
      <c r="I21" s="48"/>
      <c r="J21" s="48"/>
    </row>
    <row r="22" spans="1:10" ht="15">
      <c r="A22" s="64" t="s">
        <v>70</v>
      </c>
      <c r="B22" s="64"/>
      <c r="C22" s="64"/>
      <c r="D22" s="64"/>
      <c r="E22" s="64"/>
      <c r="F22" s="64"/>
      <c r="G22" s="64"/>
      <c r="H22" s="64"/>
      <c r="I22" s="48"/>
      <c r="J22" s="48"/>
    </row>
    <row r="23" spans="1:10" ht="15">
      <c r="A23" s="56" t="s">
        <v>71</v>
      </c>
      <c r="B23" s="56"/>
      <c r="C23" s="56"/>
      <c r="D23" s="56"/>
      <c r="E23" s="56"/>
      <c r="F23" s="56"/>
      <c r="G23" s="56"/>
      <c r="H23" s="56"/>
      <c r="I23" s="48"/>
      <c r="J23" s="48"/>
    </row>
    <row r="24" spans="1:10" ht="15">
      <c r="A24" s="52"/>
      <c r="B24" s="52"/>
      <c r="C24" s="52"/>
      <c r="D24" s="52"/>
      <c r="E24" s="52"/>
      <c r="F24" s="52"/>
      <c r="G24" s="52"/>
      <c r="H24" s="52"/>
      <c r="I24" s="48"/>
      <c r="J24" s="48"/>
    </row>
    <row r="25" spans="1:10" ht="15">
      <c r="A25" s="65" t="s">
        <v>72</v>
      </c>
      <c r="B25" s="68" t="s">
        <v>73</v>
      </c>
      <c r="C25" s="68"/>
      <c r="D25" s="68"/>
      <c r="E25" s="68"/>
      <c r="F25" s="68"/>
      <c r="G25" s="68"/>
      <c r="H25" s="68"/>
      <c r="I25" s="19">
        <v>1872</v>
      </c>
      <c r="J25" s="48"/>
    </row>
    <row r="26" spans="1:10" ht="15">
      <c r="A26" s="65" t="s">
        <v>74</v>
      </c>
      <c r="B26" s="56" t="s">
        <v>75</v>
      </c>
      <c r="C26" s="56"/>
      <c r="D26" s="56"/>
      <c r="E26" s="56"/>
      <c r="F26" s="56"/>
      <c r="G26" s="56"/>
      <c r="H26" s="56"/>
      <c r="I26" s="19">
        <v>386</v>
      </c>
      <c r="J26" s="48"/>
    </row>
    <row r="27" spans="1:10" ht="15">
      <c r="A27" s="65" t="s">
        <v>76</v>
      </c>
      <c r="B27" s="56" t="s">
        <v>77</v>
      </c>
      <c r="C27" s="56"/>
      <c r="D27" s="56"/>
      <c r="E27" s="56"/>
      <c r="F27" s="56"/>
      <c r="G27" s="56"/>
      <c r="H27" s="56"/>
      <c r="I27" s="19">
        <v>0</v>
      </c>
      <c r="J27" s="48"/>
    </row>
    <row r="28" spans="1:10" ht="15">
      <c r="A28" s="65" t="s">
        <v>78</v>
      </c>
      <c r="B28" s="56" t="s">
        <v>79</v>
      </c>
      <c r="C28" s="56"/>
      <c r="D28" s="56"/>
      <c r="E28" s="56"/>
      <c r="F28" s="56"/>
      <c r="G28" s="56"/>
      <c r="H28" s="56"/>
      <c r="I28" s="19">
        <f>SUM('OR Möser'!A11:B11)</f>
        <v>2258</v>
      </c>
      <c r="J28" s="48"/>
    </row>
    <row r="29" spans="1:10" ht="15">
      <c r="A29" s="65" t="s">
        <v>80</v>
      </c>
      <c r="B29" s="56" t="s">
        <v>81</v>
      </c>
      <c r="C29" s="56"/>
      <c r="D29" s="56"/>
      <c r="E29" s="56"/>
      <c r="F29" s="56"/>
      <c r="G29" s="56"/>
      <c r="H29" s="56"/>
      <c r="I29" s="19">
        <f>SUM('OR Möser'!D11:E11)</f>
        <v>1367</v>
      </c>
      <c r="J29" s="48"/>
    </row>
    <row r="30" spans="1:10" ht="15">
      <c r="A30" s="65" t="s">
        <v>82</v>
      </c>
      <c r="B30" s="56" t="s">
        <v>83</v>
      </c>
      <c r="C30" s="56"/>
      <c r="D30" s="56"/>
      <c r="E30" s="56"/>
      <c r="F30" s="56"/>
      <c r="G30" s="56"/>
      <c r="H30" s="56"/>
      <c r="I30" s="19">
        <v>366</v>
      </c>
      <c r="J30" s="48"/>
    </row>
    <row r="31" spans="1:10" ht="15">
      <c r="A31" s="65" t="s">
        <v>84</v>
      </c>
      <c r="B31" s="56" t="s">
        <v>85</v>
      </c>
      <c r="C31" s="56"/>
      <c r="D31" s="56"/>
      <c r="E31" s="56"/>
      <c r="F31" s="56"/>
      <c r="G31" s="56"/>
      <c r="H31" s="56"/>
      <c r="I31" s="19">
        <f>SUM('OR Möser'!E14)</f>
        <v>36</v>
      </c>
      <c r="J31" s="48"/>
    </row>
    <row r="32" spans="1:10" ht="15">
      <c r="A32" s="65" t="s">
        <v>86</v>
      </c>
      <c r="B32" s="56" t="s">
        <v>87</v>
      </c>
      <c r="C32" s="56"/>
      <c r="D32" s="56"/>
      <c r="E32" s="56"/>
      <c r="F32" s="56"/>
      <c r="G32" s="56"/>
      <c r="H32" s="56"/>
      <c r="I32" s="19">
        <f>SUM('OR Möser'!E16)</f>
        <v>1331</v>
      </c>
      <c r="J32" s="48"/>
    </row>
    <row r="33" spans="1:10" ht="15">
      <c r="A33" s="65" t="s">
        <v>45</v>
      </c>
      <c r="B33" s="56" t="s">
        <v>88</v>
      </c>
      <c r="C33" s="56"/>
      <c r="D33" s="56"/>
      <c r="E33" s="56"/>
      <c r="F33" s="56"/>
      <c r="G33" s="56"/>
      <c r="H33" s="56"/>
      <c r="I33" s="19">
        <f>SUM('OR Möser'!G14)</f>
        <v>3959</v>
      </c>
      <c r="J33" s="48"/>
    </row>
    <row r="34" spans="1:10" ht="15">
      <c r="A34" s="65" t="s">
        <v>89</v>
      </c>
      <c r="B34" s="56" t="s">
        <v>90</v>
      </c>
      <c r="C34" s="56"/>
      <c r="D34" s="56"/>
      <c r="E34" s="56"/>
      <c r="F34" s="56"/>
      <c r="G34" s="56"/>
      <c r="H34" s="56"/>
      <c r="I34" s="67">
        <v>9</v>
      </c>
      <c r="J34" s="48"/>
    </row>
    <row r="35" spans="1:10" ht="1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">
      <c r="A36" s="68" t="s">
        <v>91</v>
      </c>
      <c r="B36" s="68"/>
      <c r="C36" s="68"/>
      <c r="D36" s="68"/>
      <c r="E36" s="68"/>
      <c r="F36" s="68"/>
      <c r="G36" s="68"/>
      <c r="H36" s="68"/>
      <c r="I36" s="68"/>
      <c r="J36" s="48"/>
    </row>
    <row r="37" spans="1:10" ht="30">
      <c r="A37" s="69" t="s">
        <v>92</v>
      </c>
      <c r="B37" s="70" t="s">
        <v>93</v>
      </c>
      <c r="C37" s="70"/>
      <c r="D37" s="70"/>
      <c r="E37" s="70"/>
      <c r="F37" s="70"/>
      <c r="G37" s="70"/>
      <c r="H37" s="71" t="s">
        <v>94</v>
      </c>
      <c r="I37" s="71" t="s">
        <v>90</v>
      </c>
      <c r="J37" s="48"/>
    </row>
    <row r="38" spans="1:10" ht="15">
      <c r="A38" s="72">
        <v>1</v>
      </c>
      <c r="B38" s="73" t="s">
        <v>25</v>
      </c>
      <c r="C38" s="73"/>
      <c r="D38" s="73"/>
      <c r="E38" s="73"/>
      <c r="F38" s="73"/>
      <c r="G38" s="73"/>
      <c r="H38" s="74">
        <f>SUM('OR Möser'!I21)</f>
        <v>1013</v>
      </c>
      <c r="I38" s="75">
        <f>SUM(I34*H38/I33)</f>
        <v>2.302854256125284</v>
      </c>
      <c r="J38" s="48"/>
    </row>
    <row r="39" spans="1:10" ht="15">
      <c r="A39" s="72">
        <v>2</v>
      </c>
      <c r="B39" s="73" t="s">
        <v>152</v>
      </c>
      <c r="C39" s="73"/>
      <c r="D39" s="73"/>
      <c r="E39" s="73"/>
      <c r="F39" s="73"/>
      <c r="G39" s="73"/>
      <c r="H39" s="74">
        <f>SUM('OR Möser'!I26)</f>
        <v>781</v>
      </c>
      <c r="I39" s="75">
        <f>SUM(I34*H39/I33)</f>
        <v>1.7754483455418035</v>
      </c>
      <c r="J39" s="48"/>
    </row>
    <row r="40" spans="1:10" ht="15">
      <c r="A40" s="72">
        <v>3</v>
      </c>
      <c r="B40" s="73" t="s">
        <v>31</v>
      </c>
      <c r="C40" s="73"/>
      <c r="D40" s="73"/>
      <c r="E40" s="73"/>
      <c r="F40" s="73"/>
      <c r="G40" s="73"/>
      <c r="H40" s="74">
        <f>SUM('OR Möser'!I32)</f>
        <v>1332</v>
      </c>
      <c r="I40" s="75">
        <f>SUM(I34*H40/I33)</f>
        <v>3.02803738317757</v>
      </c>
      <c r="J40" s="48"/>
    </row>
    <row r="41" spans="1:10" ht="15">
      <c r="A41" s="72">
        <v>4</v>
      </c>
      <c r="B41" s="73" t="s">
        <v>168</v>
      </c>
      <c r="C41" s="73"/>
      <c r="D41" s="73"/>
      <c r="E41" s="73"/>
      <c r="F41" s="73"/>
      <c r="G41" s="73"/>
      <c r="H41" s="74">
        <f>SUM('OR Möser'!I42)</f>
        <v>527</v>
      </c>
      <c r="I41" s="75">
        <f>SUM(I34*H41/I33)</f>
        <v>1.1980298055064411</v>
      </c>
      <c r="J41" s="48"/>
    </row>
    <row r="42" spans="1:10" ht="15">
      <c r="A42" s="72">
        <v>5</v>
      </c>
      <c r="B42" s="73" t="s">
        <v>173</v>
      </c>
      <c r="C42" s="73"/>
      <c r="D42" s="73"/>
      <c r="E42" s="73"/>
      <c r="F42" s="73"/>
      <c r="G42" s="73"/>
      <c r="H42" s="74">
        <f>SUM('OR Möser'!I46)</f>
        <v>306</v>
      </c>
      <c r="I42" s="75">
        <f>SUM(I34*H42/I33)</f>
        <v>0.6956302096489012</v>
      </c>
      <c r="J42" s="48"/>
    </row>
    <row r="43" spans="1:10" ht="15">
      <c r="A43" s="48"/>
      <c r="B43" s="76" t="s">
        <v>95</v>
      </c>
      <c r="C43" s="76"/>
      <c r="D43" s="76"/>
      <c r="E43" s="76"/>
      <c r="F43" s="76"/>
      <c r="G43" s="76"/>
      <c r="H43" s="74">
        <f>SUM(H38:H42)</f>
        <v>3959</v>
      </c>
      <c r="I43" s="75">
        <f>SUM(I38:I42)</f>
        <v>9</v>
      </c>
      <c r="J43" s="48"/>
    </row>
    <row r="44" spans="1:10" ht="15">
      <c r="A44" s="48"/>
      <c r="B44" s="78"/>
      <c r="C44" s="78"/>
      <c r="D44" s="78"/>
      <c r="E44" s="78"/>
      <c r="F44" s="78"/>
      <c r="G44" s="78"/>
      <c r="H44" s="48"/>
      <c r="I44" s="48"/>
      <c r="J44" s="48"/>
    </row>
    <row r="45" spans="1:10" ht="15">
      <c r="A45" s="48"/>
      <c r="B45" s="79"/>
      <c r="C45" s="79"/>
      <c r="D45" s="79"/>
      <c r="E45" s="79"/>
      <c r="F45" s="79"/>
      <c r="G45" s="79"/>
      <c r="H45" s="48"/>
      <c r="I45" s="48"/>
      <c r="J45" s="48"/>
    </row>
    <row r="46" spans="1:10" ht="15">
      <c r="A46" s="48"/>
      <c r="B46" s="79"/>
      <c r="C46" s="79"/>
      <c r="D46" s="79"/>
      <c r="E46" s="79"/>
      <c r="F46" s="80" t="s">
        <v>96</v>
      </c>
      <c r="G46" s="80"/>
      <c r="H46" s="81" t="s">
        <v>4</v>
      </c>
      <c r="I46" s="79" t="s">
        <v>97</v>
      </c>
      <c r="J46" s="48"/>
    </row>
    <row r="47" spans="1:10" ht="15">
      <c r="A47" s="48"/>
      <c r="B47" s="79"/>
      <c r="C47" s="79"/>
      <c r="D47" s="79"/>
      <c r="E47" s="79"/>
      <c r="F47" s="82"/>
      <c r="G47" s="82"/>
      <c r="H47" s="52"/>
      <c r="I47" s="79"/>
      <c r="J47" s="48"/>
    </row>
    <row r="48" spans="1:10" ht="15">
      <c r="A48" s="48"/>
      <c r="B48" s="83" t="s">
        <v>98</v>
      </c>
      <c r="C48" s="83"/>
      <c r="D48" s="83"/>
      <c r="E48" s="79"/>
      <c r="F48" s="79"/>
      <c r="G48" s="84" t="s">
        <v>99</v>
      </c>
      <c r="H48" s="84"/>
      <c r="I48" s="84"/>
      <c r="J48" s="48"/>
    </row>
    <row r="49" spans="1:10" ht="15">
      <c r="A49" s="48"/>
      <c r="B49" s="83"/>
      <c r="C49" s="83"/>
      <c r="D49" s="83"/>
      <c r="E49" s="79"/>
      <c r="F49" s="79"/>
      <c r="G49" s="84"/>
      <c r="H49" s="84"/>
      <c r="I49" s="84"/>
      <c r="J49" s="48"/>
    </row>
    <row r="50" spans="1:10" ht="15">
      <c r="A50" s="48"/>
      <c r="B50" s="83"/>
      <c r="C50" s="83"/>
      <c r="D50" s="83"/>
      <c r="E50" s="79"/>
      <c r="F50" s="79"/>
      <c r="G50" s="84"/>
      <c r="H50" s="84"/>
      <c r="I50" s="84"/>
      <c r="J50" s="48"/>
    </row>
    <row r="51" spans="1:10" ht="15">
      <c r="A51" s="48"/>
      <c r="B51" s="79"/>
      <c r="C51" s="79"/>
      <c r="D51" s="79"/>
      <c r="E51" s="79"/>
      <c r="F51" s="79"/>
      <c r="G51" s="79"/>
      <c r="H51" s="48"/>
      <c r="I51" s="48"/>
      <c r="J51" s="48"/>
    </row>
    <row r="52" spans="1:10" ht="15">
      <c r="A52" s="48"/>
      <c r="B52" s="79"/>
      <c r="C52" s="79"/>
      <c r="D52" s="79"/>
      <c r="E52" s="79"/>
      <c r="F52" s="79"/>
      <c r="G52" s="79"/>
      <c r="H52" s="48"/>
      <c r="I52" s="48"/>
      <c r="J52" s="48"/>
    </row>
    <row r="53" spans="1:10" ht="15">
      <c r="A53" s="85"/>
      <c r="B53" s="86"/>
      <c r="C53" s="86"/>
      <c r="D53" s="86"/>
      <c r="E53" s="86"/>
      <c r="F53" s="86"/>
      <c r="G53" s="86"/>
      <c r="H53" s="85"/>
      <c r="I53" s="85"/>
      <c r="J53" s="48"/>
    </row>
    <row r="54" spans="1:10" ht="15">
      <c r="A54" s="48"/>
      <c r="B54" s="87"/>
      <c r="C54" s="87"/>
      <c r="D54" s="87"/>
      <c r="E54" s="87"/>
      <c r="F54" s="87"/>
      <c r="G54" s="87"/>
      <c r="H54" s="48"/>
      <c r="I54" s="48"/>
      <c r="J54" s="48"/>
    </row>
    <row r="55" spans="1:10" ht="15">
      <c r="A55" s="48"/>
      <c r="B55" s="79" t="s">
        <v>100</v>
      </c>
      <c r="C55" s="78" t="s">
        <v>101</v>
      </c>
      <c r="D55" s="78"/>
      <c r="E55" s="78"/>
      <c r="F55" s="88">
        <v>1</v>
      </c>
      <c r="G55" s="89" t="s">
        <v>102</v>
      </c>
      <c r="H55" s="48"/>
      <c r="I55" s="48"/>
      <c r="J55" s="48"/>
    </row>
    <row r="56" spans="1:10" ht="15">
      <c r="A56" s="48"/>
      <c r="B56" s="79"/>
      <c r="C56" s="79"/>
      <c r="D56" s="79"/>
      <c r="E56" s="79"/>
      <c r="F56" s="79"/>
      <c r="G56" s="79"/>
      <c r="H56" s="48"/>
      <c r="I56" s="48"/>
      <c r="J56" s="48"/>
    </row>
    <row r="57" spans="1:10" ht="15">
      <c r="A57" s="48"/>
      <c r="B57" s="79"/>
      <c r="C57" s="79"/>
      <c r="D57" s="79"/>
      <c r="E57" s="79"/>
      <c r="F57" s="79"/>
      <c r="G57" s="79"/>
      <c r="H57" s="48"/>
      <c r="I57" s="48"/>
      <c r="J57" s="48"/>
    </row>
    <row r="58" spans="1:10" ht="15">
      <c r="A58" s="48"/>
      <c r="B58" s="79"/>
      <c r="C58" s="79"/>
      <c r="D58" s="79"/>
      <c r="E58" s="79"/>
      <c r="F58" s="79"/>
      <c r="G58" s="79"/>
      <c r="H58" s="48"/>
      <c r="I58" s="48"/>
      <c r="J58" s="48"/>
    </row>
    <row r="59" spans="2:7" ht="15">
      <c r="B59" s="89"/>
      <c r="C59" s="89"/>
      <c r="D59" s="89"/>
      <c r="E59" s="89"/>
      <c r="F59" s="89"/>
      <c r="G59" s="89"/>
    </row>
    <row r="60" spans="2:7" ht="15">
      <c r="B60" s="90"/>
      <c r="C60" s="90"/>
      <c r="D60" s="90"/>
      <c r="E60" s="90"/>
      <c r="F60" s="90"/>
      <c r="G60" s="90"/>
    </row>
    <row r="61" spans="2:7" ht="15">
      <c r="B61" s="90"/>
      <c r="C61" s="90"/>
      <c r="D61" s="90"/>
      <c r="E61" s="90"/>
      <c r="F61" s="90"/>
      <c r="G61" s="90"/>
    </row>
    <row r="62" spans="2:7" ht="15">
      <c r="B62" s="90"/>
      <c r="C62" s="90"/>
      <c r="D62" s="90"/>
      <c r="E62" s="90"/>
      <c r="F62" s="90"/>
      <c r="G62" s="90"/>
    </row>
    <row r="63" spans="2:7" ht="15">
      <c r="B63" s="90"/>
      <c r="C63" s="90"/>
      <c r="D63" s="90"/>
      <c r="E63" s="90"/>
      <c r="F63" s="90"/>
      <c r="G63" s="90"/>
    </row>
    <row r="64" spans="2:7" ht="15">
      <c r="B64" s="90"/>
      <c r="C64" s="90"/>
      <c r="D64" s="90"/>
      <c r="E64" s="90"/>
      <c r="F64" s="90"/>
      <c r="G64" s="90"/>
    </row>
    <row r="65" spans="2:7" ht="15">
      <c r="B65" s="90"/>
      <c r="C65" s="90"/>
      <c r="D65" s="90"/>
      <c r="E65" s="90"/>
      <c r="F65" s="90"/>
      <c r="G65" s="90"/>
    </row>
    <row r="66" spans="2:7" ht="15">
      <c r="B66" s="90"/>
      <c r="C66" s="90"/>
      <c r="D66" s="90"/>
      <c r="E66" s="90"/>
      <c r="F66" s="90"/>
      <c r="G66" s="90"/>
    </row>
    <row r="67" spans="2:7" ht="15">
      <c r="B67" s="90"/>
      <c r="C67" s="90"/>
      <c r="D67" s="90"/>
      <c r="E67" s="90"/>
      <c r="F67" s="90"/>
      <c r="G67" s="90"/>
    </row>
    <row r="68" spans="2:7" ht="15">
      <c r="B68" s="90"/>
      <c r="C68" s="90"/>
      <c r="D68" s="90"/>
      <c r="E68" s="90"/>
      <c r="F68" s="90"/>
      <c r="G68" s="90"/>
    </row>
    <row r="69" spans="2:7" ht="15">
      <c r="B69" s="90"/>
      <c r="C69" s="90"/>
      <c r="D69" s="90"/>
      <c r="E69" s="90"/>
      <c r="F69" s="90"/>
      <c r="G69" s="90"/>
    </row>
    <row r="70" spans="2:7" ht="15">
      <c r="B70" s="90"/>
      <c r="C70" s="90"/>
      <c r="D70" s="90"/>
      <c r="E70" s="90"/>
      <c r="F70" s="90"/>
      <c r="G70" s="90"/>
    </row>
  </sheetData>
  <sheetProtection selectLockedCells="1" selectUnlockedCells="1"/>
  <mergeCells count="50">
    <mergeCell ref="A1:H2"/>
    <mergeCell ref="D3:E3"/>
    <mergeCell ref="F5:H5"/>
    <mergeCell ref="A7:B7"/>
    <mergeCell ref="B9:I9"/>
    <mergeCell ref="B11:I11"/>
    <mergeCell ref="K11:R11"/>
    <mergeCell ref="B13:I13"/>
    <mergeCell ref="B15:I15"/>
    <mergeCell ref="B17:I17"/>
    <mergeCell ref="B19:I19"/>
    <mergeCell ref="A20:H20"/>
    <mergeCell ref="A21:H21"/>
    <mergeCell ref="A22:H22"/>
    <mergeCell ref="A23:H23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I36"/>
    <mergeCell ref="B37:G37"/>
    <mergeCell ref="B38:G38"/>
    <mergeCell ref="B39:G39"/>
    <mergeCell ref="B40:G40"/>
    <mergeCell ref="B41:G41"/>
    <mergeCell ref="B42:G42"/>
    <mergeCell ref="B43:G43"/>
    <mergeCell ref="B44:G44"/>
    <mergeCell ref="F46:G46"/>
    <mergeCell ref="B48:D50"/>
    <mergeCell ref="G48:I50"/>
    <mergeCell ref="B53:G53"/>
    <mergeCell ref="C55:E55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53"/>
  <sheetViews>
    <sheetView workbookViewId="0" topLeftCell="A13">
      <selection activeCell="I34" sqref="I34"/>
    </sheetView>
  </sheetViews>
  <sheetFormatPr defaultColWidth="10.28125" defaultRowHeight="15"/>
  <cols>
    <col min="1" max="1" width="3.7109375" style="0" customWidth="1"/>
    <col min="2" max="2" width="4.28125" style="0" customWidth="1"/>
    <col min="3" max="3" width="12.8515625" style="0" customWidth="1"/>
    <col min="4" max="5" width="11.00390625" style="0" customWidth="1"/>
    <col min="6" max="6" width="3.00390625" style="0" customWidth="1"/>
    <col min="7" max="8" width="11.00390625" style="0" customWidth="1"/>
    <col min="9" max="9" width="17.421875" style="0" customWidth="1"/>
    <col min="10" max="10" width="12.8515625" style="0" customWidth="1"/>
    <col min="11" max="11" width="11.421875" style="48" customWidth="1"/>
    <col min="12" max="16384" width="11.00390625" style="0" customWidth="1"/>
  </cols>
  <sheetData>
    <row r="1" spans="1:10" ht="21">
      <c r="A1" s="91" t="s">
        <v>103</v>
      </c>
      <c r="B1" s="91"/>
      <c r="C1" s="91"/>
      <c r="D1" s="48"/>
      <c r="E1" s="48"/>
      <c r="F1" s="92" t="s">
        <v>104</v>
      </c>
      <c r="G1" s="92"/>
      <c r="H1" s="92"/>
      <c r="I1" s="92"/>
      <c r="J1" s="48"/>
    </row>
    <row r="2" spans="1:10" ht="15">
      <c r="A2" s="48"/>
      <c r="B2" s="48"/>
      <c r="C2" s="48"/>
      <c r="D2" s="48"/>
      <c r="E2" s="48"/>
      <c r="F2" s="93"/>
      <c r="G2" s="48"/>
      <c r="H2" s="48"/>
      <c r="I2" s="48"/>
      <c r="J2" s="48"/>
    </row>
    <row r="3" spans="1:10" ht="15.75">
      <c r="A3" s="94" t="s">
        <v>105</v>
      </c>
      <c r="B3" s="94"/>
      <c r="C3" s="94"/>
      <c r="D3" s="57"/>
      <c r="E3" s="48"/>
      <c r="F3" s="74"/>
      <c r="G3" s="95" t="s">
        <v>106</v>
      </c>
      <c r="H3" s="95"/>
      <c r="I3" s="48"/>
      <c r="J3" s="48"/>
    </row>
    <row r="4" spans="1:10" ht="15">
      <c r="A4" s="48"/>
      <c r="B4" s="48"/>
      <c r="C4" s="48"/>
      <c r="D4" s="48"/>
      <c r="E4" s="48"/>
      <c r="F4" s="12"/>
      <c r="G4" s="95" t="s">
        <v>107</v>
      </c>
      <c r="H4" s="95"/>
      <c r="I4" s="48"/>
      <c r="J4" s="48"/>
    </row>
    <row r="5" spans="1:10" ht="15">
      <c r="A5" s="48"/>
      <c r="B5" s="48"/>
      <c r="C5" s="48"/>
      <c r="D5" s="48"/>
      <c r="E5" s="48"/>
      <c r="F5" s="74"/>
      <c r="G5" s="95" t="s">
        <v>108</v>
      </c>
      <c r="H5" s="95"/>
      <c r="I5" s="48"/>
      <c r="J5" s="48"/>
    </row>
    <row r="6" spans="1:10" ht="15">
      <c r="A6" s="48"/>
      <c r="B6" s="48"/>
      <c r="C6" s="48"/>
      <c r="D6" s="48"/>
      <c r="E6" s="48"/>
      <c r="F6" s="74" t="s">
        <v>109</v>
      </c>
      <c r="G6" s="95" t="s">
        <v>110</v>
      </c>
      <c r="H6" s="95"/>
      <c r="I6" s="48"/>
      <c r="J6" s="48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51" t="s">
        <v>111</v>
      </c>
      <c r="G8" s="51"/>
      <c r="H8" s="51"/>
      <c r="I8" s="48"/>
      <c r="J8" s="48"/>
    </row>
    <row r="9" spans="1:10" ht="1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48" t="s">
        <v>112</v>
      </c>
      <c r="B10" s="74"/>
      <c r="C10" s="96"/>
      <c r="D10" s="56" t="s">
        <v>113</v>
      </c>
      <c r="E10" s="56"/>
      <c r="F10" s="56"/>
      <c r="G10" s="56"/>
      <c r="H10" s="56"/>
      <c r="I10" s="56"/>
      <c r="J10" s="48"/>
    </row>
    <row r="11" spans="1:10" ht="15">
      <c r="A11" s="48"/>
      <c r="B11" s="74"/>
      <c r="C11" s="48"/>
      <c r="D11" s="56" t="s">
        <v>114</v>
      </c>
      <c r="E11" s="56"/>
      <c r="F11" s="56"/>
      <c r="G11" s="56"/>
      <c r="H11" s="56"/>
      <c r="I11" s="56"/>
      <c r="J11" s="48"/>
    </row>
    <row r="12" spans="1:10" ht="15">
      <c r="A12" s="48"/>
      <c r="B12" s="12" t="s">
        <v>109</v>
      </c>
      <c r="C12" s="48"/>
      <c r="D12" s="56" t="s">
        <v>176</v>
      </c>
      <c r="E12" s="56"/>
      <c r="F12" s="56"/>
      <c r="G12" s="56"/>
      <c r="H12" s="56"/>
      <c r="I12" s="56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68" t="s">
        <v>70</v>
      </c>
      <c r="E14" s="68"/>
      <c r="F14" s="68"/>
      <c r="G14" s="68"/>
      <c r="H14" s="48"/>
      <c r="I14" s="48"/>
      <c r="J14" s="48"/>
    </row>
    <row r="15" spans="1:10" ht="1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">
      <c r="A16" s="52" t="s">
        <v>71</v>
      </c>
      <c r="B16" s="52"/>
      <c r="C16" s="52"/>
      <c r="D16" s="52"/>
      <c r="E16" s="52"/>
      <c r="F16" s="48"/>
      <c r="G16" s="48"/>
      <c r="H16" s="48"/>
      <c r="I16" s="48"/>
      <c r="J16" s="48"/>
    </row>
    <row r="17" spans="1:10" ht="15">
      <c r="A17" s="56" t="s">
        <v>72</v>
      </c>
      <c r="B17" s="56"/>
      <c r="C17" s="56" t="s">
        <v>116</v>
      </c>
      <c r="D17" s="56"/>
      <c r="E17" s="56"/>
      <c r="F17" s="56"/>
      <c r="G17" s="56"/>
      <c r="H17" s="56"/>
      <c r="I17" s="56"/>
      <c r="J17" s="19">
        <f>SUM('HZ OR Möser'!I25)</f>
        <v>1872</v>
      </c>
    </row>
    <row r="18" spans="1:10" ht="15">
      <c r="A18" s="56" t="s">
        <v>74</v>
      </c>
      <c r="B18" s="56"/>
      <c r="C18" s="56" t="s">
        <v>75</v>
      </c>
      <c r="D18" s="56"/>
      <c r="E18" s="56"/>
      <c r="F18" s="56"/>
      <c r="G18" s="56"/>
      <c r="H18" s="56"/>
      <c r="I18" s="56"/>
      <c r="J18" s="97">
        <f>SUM('HZ OR Möser'!I26)</f>
        <v>386</v>
      </c>
    </row>
    <row r="19" spans="1:10" ht="15">
      <c r="A19" s="56" t="s">
        <v>76</v>
      </c>
      <c r="B19" s="56"/>
      <c r="C19" s="56" t="s">
        <v>77</v>
      </c>
      <c r="D19" s="56"/>
      <c r="E19" s="56"/>
      <c r="F19" s="56"/>
      <c r="G19" s="56"/>
      <c r="H19" s="56"/>
      <c r="I19" s="56"/>
      <c r="J19" s="97">
        <f>SUM('HZ OR Möser'!I27)</f>
        <v>0</v>
      </c>
    </row>
    <row r="20" spans="1:10" ht="15">
      <c r="A20" s="56" t="s">
        <v>78</v>
      </c>
      <c r="B20" s="56"/>
      <c r="C20" s="56" t="s">
        <v>79</v>
      </c>
      <c r="D20" s="56"/>
      <c r="E20" s="56"/>
      <c r="F20" s="56"/>
      <c r="G20" s="56"/>
      <c r="H20" s="56"/>
      <c r="I20" s="56"/>
      <c r="J20" s="97">
        <f>SUM('OR Möser'!A11:B11)</f>
        <v>2258</v>
      </c>
    </row>
    <row r="21" spans="1:10" ht="15">
      <c r="A21" s="56" t="s">
        <v>80</v>
      </c>
      <c r="B21" s="56"/>
      <c r="C21" s="56" t="s">
        <v>81</v>
      </c>
      <c r="D21" s="56"/>
      <c r="E21" s="56"/>
      <c r="F21" s="56"/>
      <c r="G21" s="56"/>
      <c r="H21" s="56"/>
      <c r="I21" s="56"/>
      <c r="J21" s="97">
        <f>SUM('OR Möser'!D11:E11)</f>
        <v>1367</v>
      </c>
    </row>
    <row r="22" spans="1:10" ht="15">
      <c r="A22" s="56" t="s">
        <v>82</v>
      </c>
      <c r="B22" s="56"/>
      <c r="C22" s="56" t="s">
        <v>83</v>
      </c>
      <c r="D22" s="56"/>
      <c r="E22" s="56"/>
      <c r="F22" s="56"/>
      <c r="G22" s="56"/>
      <c r="H22" s="56"/>
      <c r="I22" s="56"/>
      <c r="J22" s="97">
        <f>SUM('HZ OR Möser'!I30)</f>
        <v>366</v>
      </c>
    </row>
    <row r="23" spans="1:10" ht="15">
      <c r="A23" s="56" t="s">
        <v>84</v>
      </c>
      <c r="B23" s="56"/>
      <c r="C23" s="56" t="s">
        <v>85</v>
      </c>
      <c r="D23" s="56"/>
      <c r="E23" s="56"/>
      <c r="F23" s="56"/>
      <c r="G23" s="56"/>
      <c r="H23" s="56"/>
      <c r="I23" s="56"/>
      <c r="J23" s="97">
        <f>SUM('HZ OR Möser'!I31)</f>
        <v>36</v>
      </c>
    </row>
    <row r="24" spans="1:10" ht="15">
      <c r="A24" s="56" t="s">
        <v>86</v>
      </c>
      <c r="B24" s="56"/>
      <c r="C24" s="56" t="s">
        <v>87</v>
      </c>
      <c r="D24" s="56"/>
      <c r="E24" s="56"/>
      <c r="F24" s="56"/>
      <c r="G24" s="56"/>
      <c r="H24" s="56"/>
      <c r="I24" s="56"/>
      <c r="J24" s="97">
        <f>SUM('HZ OR Möser'!I32)</f>
        <v>1331</v>
      </c>
    </row>
    <row r="25" spans="1:10" ht="15">
      <c r="A25" s="56" t="s">
        <v>45</v>
      </c>
      <c r="B25" s="56"/>
      <c r="C25" s="56" t="s">
        <v>88</v>
      </c>
      <c r="D25" s="56"/>
      <c r="E25" s="56"/>
      <c r="F25" s="56"/>
      <c r="G25" s="56"/>
      <c r="H25" s="56"/>
      <c r="I25" s="56"/>
      <c r="J25" s="97">
        <f>SUM('HZ OR Möser'!I33)</f>
        <v>3959</v>
      </c>
    </row>
    <row r="26" spans="1:10" ht="15">
      <c r="A26" s="56" t="s">
        <v>89</v>
      </c>
      <c r="B26" s="56"/>
      <c r="C26" s="56" t="s">
        <v>90</v>
      </c>
      <c r="D26" s="56"/>
      <c r="E26" s="56"/>
      <c r="F26" s="56"/>
      <c r="G26" s="56"/>
      <c r="H26" s="56"/>
      <c r="I26" s="56"/>
      <c r="J26" s="98">
        <v>9</v>
      </c>
    </row>
    <row r="27" spans="1:13" ht="15">
      <c r="A27" s="99"/>
      <c r="B27" s="99"/>
      <c r="C27" s="99"/>
      <c r="D27" s="99"/>
      <c r="E27" s="99"/>
      <c r="F27" s="99"/>
      <c r="G27" s="99"/>
      <c r="H27" s="99"/>
      <c r="I27" s="99"/>
      <c r="J27" s="48"/>
      <c r="M27" s="143"/>
    </row>
    <row r="28" spans="1:10" ht="15">
      <c r="A28" s="56" t="s">
        <v>117</v>
      </c>
      <c r="B28" s="56"/>
      <c r="C28" s="56"/>
      <c r="D28" s="56"/>
      <c r="E28" s="56"/>
      <c r="F28" s="56"/>
      <c r="G28" s="56"/>
      <c r="H28" s="56"/>
      <c r="I28" s="56"/>
      <c r="J28" s="48"/>
    </row>
    <row r="29" spans="1:10" ht="15">
      <c r="A29" s="100" t="s">
        <v>92</v>
      </c>
      <c r="B29" s="100"/>
      <c r="C29" s="101" t="s">
        <v>118</v>
      </c>
      <c r="D29" s="101"/>
      <c r="E29" s="101"/>
      <c r="F29" s="101"/>
      <c r="G29" s="101"/>
      <c r="H29" s="101"/>
      <c r="I29" s="102" t="s">
        <v>94</v>
      </c>
      <c r="J29" s="102" t="s">
        <v>90</v>
      </c>
    </row>
    <row r="30" spans="1:10" ht="15">
      <c r="A30" s="12">
        <v>1</v>
      </c>
      <c r="B30" s="12"/>
      <c r="C30" s="73" t="s">
        <v>25</v>
      </c>
      <c r="D30" s="73"/>
      <c r="E30" s="73"/>
      <c r="F30" s="73"/>
      <c r="G30" s="73"/>
      <c r="H30" s="73"/>
      <c r="I30" s="74">
        <f>SUM('OR Möser'!I21)</f>
        <v>1013</v>
      </c>
      <c r="J30" s="75">
        <f>SUM(J26*I30/J25)</f>
        <v>2.302854256125284</v>
      </c>
    </row>
    <row r="31" spans="1:10" ht="15">
      <c r="A31" s="12">
        <v>2</v>
      </c>
      <c r="B31" s="12"/>
      <c r="C31" s="73" t="s">
        <v>152</v>
      </c>
      <c r="D31" s="73"/>
      <c r="E31" s="73"/>
      <c r="F31" s="73"/>
      <c r="G31" s="73"/>
      <c r="H31" s="73"/>
      <c r="I31" s="74">
        <f>SUM('OR Möser'!I26)</f>
        <v>781</v>
      </c>
      <c r="J31" s="75">
        <f>SUM(J26*I31/J25)</f>
        <v>1.7754483455418035</v>
      </c>
    </row>
    <row r="32" spans="1:10" ht="15">
      <c r="A32" s="12">
        <v>3</v>
      </c>
      <c r="B32" s="12"/>
      <c r="C32" s="73" t="s">
        <v>31</v>
      </c>
      <c r="D32" s="73"/>
      <c r="E32" s="73"/>
      <c r="F32" s="73"/>
      <c r="G32" s="73"/>
      <c r="H32" s="73"/>
      <c r="I32" s="74">
        <f>SUM('OR Möser'!I32)</f>
        <v>1332</v>
      </c>
      <c r="J32" s="75">
        <f>SUM(J26*I32/J25)</f>
        <v>3.02803738317757</v>
      </c>
    </row>
    <row r="33" spans="1:10" ht="15">
      <c r="A33" s="12">
        <v>4</v>
      </c>
      <c r="B33" s="12"/>
      <c r="C33" s="73" t="s">
        <v>168</v>
      </c>
      <c r="D33" s="73"/>
      <c r="E33" s="73"/>
      <c r="F33" s="73"/>
      <c r="G33" s="73"/>
      <c r="H33" s="73"/>
      <c r="I33" s="74">
        <f>SUM('OR Möser'!I42)</f>
        <v>527</v>
      </c>
      <c r="J33" s="75">
        <f>SUM(J26*I33/J25)</f>
        <v>1.1980298055064411</v>
      </c>
    </row>
    <row r="34" spans="1:10" ht="15">
      <c r="A34" s="12">
        <v>5</v>
      </c>
      <c r="B34" s="12"/>
      <c r="C34" s="73" t="s">
        <v>173</v>
      </c>
      <c r="D34" s="73"/>
      <c r="E34" s="73"/>
      <c r="F34" s="73"/>
      <c r="G34" s="73"/>
      <c r="H34" s="73"/>
      <c r="I34" s="74">
        <f>SUM('OR Möser'!I46)</f>
        <v>306</v>
      </c>
      <c r="J34" s="75">
        <f>SUM(J26*I34/J25)</f>
        <v>0.6956302096489012</v>
      </c>
    </row>
    <row r="35" spans="1:10" ht="1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">
      <c r="A36" s="20"/>
      <c r="B36" s="20"/>
      <c r="C36" s="52" t="s">
        <v>119</v>
      </c>
      <c r="D36" s="52"/>
      <c r="E36" s="52"/>
      <c r="F36" s="52"/>
      <c r="G36" s="52"/>
      <c r="H36" s="52"/>
      <c r="I36" s="48"/>
      <c r="J36" s="48"/>
    </row>
    <row r="37" spans="1:10" ht="1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5">
      <c r="A38" s="56" t="s">
        <v>120</v>
      </c>
      <c r="B38" s="56"/>
      <c r="C38" s="56"/>
      <c r="D38" s="56"/>
      <c r="E38" s="52"/>
      <c r="F38" s="103" t="s">
        <v>121</v>
      </c>
      <c r="G38" s="103"/>
      <c r="H38" s="103"/>
      <c r="I38" s="103"/>
      <c r="J38" s="104"/>
    </row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5">
      <c r="A40" s="4" t="s">
        <v>54</v>
      </c>
      <c r="B40" s="4"/>
      <c r="C40" s="105">
        <v>43613</v>
      </c>
      <c r="D40" s="105"/>
      <c r="E40" s="106" t="s">
        <v>112</v>
      </c>
      <c r="F40" s="81" t="s">
        <v>122</v>
      </c>
      <c r="G40" s="81"/>
      <c r="H40" s="81"/>
      <c r="I40" s="81"/>
      <c r="J40" s="104" t="s">
        <v>123</v>
      </c>
    </row>
    <row r="41" spans="1:10" ht="15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5">
      <c r="A42" s="56" t="s">
        <v>124</v>
      </c>
      <c r="B42" s="56"/>
      <c r="C42" s="56"/>
      <c r="D42" s="56"/>
      <c r="E42" s="48"/>
      <c r="F42" s="48"/>
      <c r="G42" s="48"/>
      <c r="H42" s="48"/>
      <c r="I42" s="48"/>
      <c r="J42" s="48"/>
    </row>
    <row r="43" spans="1:10" ht="15">
      <c r="A43" s="107" t="s">
        <v>99</v>
      </c>
      <c r="B43" s="107"/>
      <c r="C43" s="107"/>
      <c r="D43" s="107"/>
      <c r="E43" s="48"/>
      <c r="F43" s="48"/>
      <c r="G43" s="48"/>
      <c r="H43" s="48"/>
      <c r="I43" s="48"/>
      <c r="J43" s="48"/>
    </row>
    <row r="44" spans="1:10" ht="15">
      <c r="A44" s="107"/>
      <c r="B44" s="107"/>
      <c r="C44" s="107"/>
      <c r="D44" s="107"/>
      <c r="E44" s="48"/>
      <c r="F44" s="48"/>
      <c r="G44" s="48"/>
      <c r="H44" s="48"/>
      <c r="I44" s="48"/>
      <c r="J44" s="48"/>
    </row>
    <row r="45" spans="1:10" ht="15">
      <c r="A45" s="107"/>
      <c r="B45" s="107"/>
      <c r="C45" s="107"/>
      <c r="D45" s="107"/>
      <c r="E45" s="48"/>
      <c r="F45" s="48"/>
      <c r="G45" s="48"/>
      <c r="H45" s="48"/>
      <c r="I45" s="48"/>
      <c r="J45" s="48"/>
    </row>
    <row r="46" spans="1:10" ht="15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 ht="15" customHeight="1">
      <c r="A48" s="108" t="s">
        <v>125</v>
      </c>
      <c r="B48" s="108"/>
      <c r="C48" s="108"/>
      <c r="D48" s="108"/>
      <c r="E48" s="108"/>
      <c r="F48" s="109"/>
      <c r="G48" s="110" t="s">
        <v>126</v>
      </c>
      <c r="H48" s="110"/>
      <c r="I48" s="110"/>
      <c r="J48" s="110"/>
    </row>
    <row r="49" spans="1:10" ht="15">
      <c r="A49" s="108"/>
      <c r="B49" s="108"/>
      <c r="C49" s="108"/>
      <c r="D49" s="108"/>
      <c r="E49" s="108"/>
      <c r="F49" s="109"/>
      <c r="G49" s="110"/>
      <c r="H49" s="110"/>
      <c r="I49" s="110"/>
      <c r="J49" s="110"/>
    </row>
    <row r="50" spans="1:10" ht="15" customHeight="1">
      <c r="A50" s="108" t="s">
        <v>127</v>
      </c>
      <c r="B50" s="108"/>
      <c r="C50" s="108"/>
      <c r="D50" s="108"/>
      <c r="E50" s="108"/>
      <c r="F50" s="109"/>
      <c r="G50" s="110" t="s">
        <v>177</v>
      </c>
      <c r="H50" s="110"/>
      <c r="I50" s="110"/>
      <c r="J50" s="110"/>
    </row>
    <row r="51" spans="1:10" ht="15">
      <c r="A51" s="108"/>
      <c r="B51" s="108"/>
      <c r="C51" s="108"/>
      <c r="D51" s="108"/>
      <c r="E51" s="108"/>
      <c r="F51" s="109"/>
      <c r="G51" s="110"/>
      <c r="H51" s="110"/>
      <c r="I51" s="110"/>
      <c r="J51" s="110"/>
    </row>
    <row r="52" spans="1:10" ht="15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15">
      <c r="A53" s="48"/>
      <c r="B53" s="48"/>
      <c r="C53" s="48"/>
      <c r="D53" s="48"/>
      <c r="E53" s="48"/>
      <c r="F53" s="48"/>
      <c r="G53" s="48"/>
      <c r="H53" s="48"/>
      <c r="I53" s="48"/>
      <c r="J53" s="48"/>
    </row>
  </sheetData>
  <sheetProtection selectLockedCells="1" selectUnlockedCells="1"/>
  <mergeCells count="55">
    <mergeCell ref="F1:I1"/>
    <mergeCell ref="A3:C3"/>
    <mergeCell ref="G3:H3"/>
    <mergeCell ref="G4:H4"/>
    <mergeCell ref="G5:H5"/>
    <mergeCell ref="G6:H6"/>
    <mergeCell ref="F8:H8"/>
    <mergeCell ref="D10:I10"/>
    <mergeCell ref="D11:I11"/>
    <mergeCell ref="D12:I12"/>
    <mergeCell ref="D14:G14"/>
    <mergeCell ref="A17:B17"/>
    <mergeCell ref="C17:I17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8:I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6:B36"/>
    <mergeCell ref="A38:D38"/>
    <mergeCell ref="F38:I38"/>
    <mergeCell ref="A40:B40"/>
    <mergeCell ref="C40:D40"/>
    <mergeCell ref="A42:D42"/>
    <mergeCell ref="A43:D45"/>
    <mergeCell ref="A48:E49"/>
    <mergeCell ref="G48:J49"/>
    <mergeCell ref="A50:E51"/>
    <mergeCell ref="G50:J51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</dc:creator>
  <cp:keywords/>
  <dc:description/>
  <cp:lastModifiedBy/>
  <cp:lastPrinted>2019-05-27T04:33:29Z</cp:lastPrinted>
  <dcterms:created xsi:type="dcterms:W3CDTF">2014-05-20T11:42:17Z</dcterms:created>
  <dcterms:modified xsi:type="dcterms:W3CDTF">2019-05-28T07:57:15Z</dcterms:modified>
  <cp:category/>
  <cp:version/>
  <cp:contentType/>
  <cp:contentStatus/>
  <cp:revision>5</cp:revision>
</cp:coreProperties>
</file>